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6\Q1 2016\Quartelr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F8" i="102" l="1"/>
  <c r="K35" i="109"/>
  <c r="K34" i="109"/>
  <c r="K33" i="109"/>
  <c r="K32" i="109"/>
  <c r="K31" i="109"/>
  <c r="K30" i="109"/>
  <c r="K29" i="109"/>
  <c r="K28" i="109"/>
  <c r="K27" i="109"/>
  <c r="K26" i="109"/>
  <c r="K25" i="109"/>
  <c r="K24" i="109"/>
  <c r="K23" i="109"/>
  <c r="K22" i="109"/>
  <c r="K21" i="109"/>
  <c r="K20" i="109"/>
  <c r="K19" i="109"/>
  <c r="K18" i="109"/>
  <c r="K17" i="109"/>
  <c r="K16" i="109"/>
  <c r="K15" i="109"/>
  <c r="K14" i="109"/>
  <c r="K13" i="109"/>
  <c r="K12" i="109"/>
  <c r="K11" i="109"/>
  <c r="K10" i="109"/>
  <c r="K9" i="109"/>
  <c r="K8" i="109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35" i="101"/>
  <c r="K34" i="101"/>
  <c r="K33" i="101"/>
  <c r="K32" i="101"/>
  <c r="K31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10" i="101"/>
  <c r="K9" i="101"/>
  <c r="K8" i="101"/>
  <c r="K8" i="97"/>
  <c r="K36" i="90"/>
  <c r="K35" i="90"/>
  <c r="K34" i="90"/>
  <c r="K33" i="90"/>
  <c r="K32" i="90"/>
  <c r="K31" i="90"/>
  <c r="K30" i="90"/>
  <c r="K29" i="90"/>
  <c r="K28" i="90"/>
  <c r="K27" i="90"/>
  <c r="K26" i="90"/>
  <c r="K25" i="90"/>
  <c r="K24" i="90"/>
  <c r="K23" i="90"/>
  <c r="K22" i="90"/>
  <c r="K21" i="90"/>
  <c r="K20" i="90"/>
  <c r="K19" i="90"/>
  <c r="K18" i="90"/>
  <c r="K17" i="90"/>
  <c r="K16" i="90"/>
  <c r="K15" i="90"/>
  <c r="K14" i="90"/>
  <c r="K13" i="90"/>
  <c r="K12" i="90"/>
  <c r="K11" i="90"/>
  <c r="K10" i="90"/>
  <c r="K9" i="90"/>
  <c r="K8" i="90"/>
  <c r="K36" i="86"/>
  <c r="K35" i="86"/>
  <c r="K34" i="86"/>
  <c r="K33" i="86"/>
  <c r="K32" i="86"/>
  <c r="K31" i="86"/>
  <c r="K30" i="86"/>
  <c r="K29" i="86"/>
  <c r="K28" i="86"/>
  <c r="K27" i="86"/>
  <c r="K26" i="86"/>
  <c r="K25" i="86"/>
  <c r="K24" i="86"/>
  <c r="K23" i="86"/>
  <c r="K22" i="86"/>
  <c r="K21" i="86"/>
  <c r="K20" i="86"/>
  <c r="K19" i="86"/>
  <c r="K18" i="86"/>
  <c r="K17" i="86"/>
  <c r="K16" i="86"/>
  <c r="K15" i="86"/>
  <c r="K14" i="86"/>
  <c r="K13" i="86"/>
  <c r="K12" i="86"/>
  <c r="K11" i="86"/>
  <c r="K10" i="86"/>
  <c r="K9" i="86"/>
  <c r="K8" i="86"/>
  <c r="K9" i="81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8" i="81"/>
  <c r="K9" i="77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8" i="77"/>
  <c r="K8" i="72" l="1"/>
  <c r="A2" i="12" l="1"/>
</calcChain>
</file>

<file path=xl/sharedStrings.xml><?xml version="1.0" encoding="utf-8"?>
<sst xmlns="http://schemas.openxmlformats.org/spreadsheetml/2006/main" count="2743" uniqueCount="253">
  <si>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</si>
  <si>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</si>
  <si>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</si>
  <si>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</si>
  <si>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</si>
  <si>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</si>
  <si>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</si>
  <si>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</si>
  <si>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</si>
  <si>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</si>
  <si>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</si>
  <si>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</si>
  <si>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</si>
  <si>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</si>
  <si>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</si>
  <si>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</si>
  <si>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</si>
  <si>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</si>
  <si>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</si>
  <si>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</si>
  <si>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</si>
  <si>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</si>
  <si>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</si>
  <si>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</si>
  <si>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</si>
  <si>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</si>
  <si>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</si>
  <si>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</si>
  <si>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</si>
  <si>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</si>
  <si>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</si>
  <si>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</si>
  <si>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</si>
  <si>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</si>
  <si>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</si>
  <si>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</si>
  <si>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</si>
  <si>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</si>
  <si>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</si>
  <si>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</si>
  <si>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</si>
  <si>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</si>
  <si>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</si>
  <si>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</si>
  <si>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</si>
  <si>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</si>
  <si>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</si>
  <si>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</si>
  <si>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</si>
  <si>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</si>
  <si>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</si>
  <si>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</si>
  <si>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</si>
  <si>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</si>
  <si>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</si>
  <si>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</si>
  <si>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</si>
  <si>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</si>
  <si>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</si>
  <si>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</si>
  <si>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</si>
  <si>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</si>
  <si>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</si>
  <si>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</si>
  <si>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</si>
  <si>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</si>
  <si>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</si>
  <si>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</si>
  <si>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</si>
  <si>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</si>
  <si>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</si>
  <si>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</si>
  <si>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</si>
  <si>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</si>
  <si>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</si>
  <si>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</si>
  <si>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Austria</t>
  </si>
  <si>
    <t>Belgium</t>
  </si>
  <si>
    <t>Bulgaria</t>
  </si>
  <si>
    <t>Croatia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</si>
  <si>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</si>
  <si>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</si>
  <si>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</si>
  <si>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</si>
  <si>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</si>
  <si>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</si>
  <si>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</si>
  <si>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</si>
  <si>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</si>
  <si>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</si>
  <si>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</si>
  <si>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</si>
  <si>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</si>
  <si>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</si>
  <si>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</si>
  <si>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</si>
  <si>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</si>
  <si>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</si>
  <si>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</si>
  <si>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</si>
  <si>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</si>
  <si>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</si>
  <si>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</si>
  <si>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</si>
  <si>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</si>
  <si>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</si>
  <si>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</si>
  <si>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</si>
  <si>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</si>
  <si>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</si>
  <si>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</si>
  <si>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</si>
  <si>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</si>
  <si>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</si>
  <si>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Total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</si>
  <si>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</si>
  <si>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</si>
  <si>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</si>
  <si>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</si>
  <si>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</si>
  <si>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</si>
  <si>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</si>
  <si>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</si>
  <si>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</si>
  <si>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</si>
  <si>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</si>
  <si>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</si>
  <si>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</si>
  <si>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</si>
  <si>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</si>
  <si>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</si>
  <si>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</si>
  <si>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</si>
  <si>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</si>
  <si>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</si>
  <si>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</si>
  <si>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</si>
  <si>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</si>
  <si>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</si>
  <si>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</si>
  <si>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</si>
  <si>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</si>
  <si>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</si>
  <si>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</si>
  <si>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</si>
  <si>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</si>
  <si>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</si>
  <si>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</si>
  <si>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</si>
  <si>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</si>
  <si>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</si>
  <si>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</si>
  <si>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</si>
  <si>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</si>
  <si>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</si>
  <si>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</si>
  <si>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</si>
  <si>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</si>
  <si>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</si>
  <si>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</si>
  <si>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</si>
  <si>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</si>
  <si>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</si>
  <si>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</si>
  <si>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</si>
  <si>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</si>
  <si>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</si>
  <si>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</si>
  <si>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</si>
  <si>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</si>
  <si>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</si>
  <si>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</si>
  <si>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</si>
  <si>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</si>
  <si>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</si>
  <si>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</si>
  <si>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</si>
  <si>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</si>
  <si>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</si>
  <si>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</si>
  <si>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</si>
  <si>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</si>
  <si>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</si>
  <si>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</si>
  <si>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</si>
  <si>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</si>
  <si>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</si>
  <si>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</si>
  <si>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</si>
  <si>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</si>
  <si>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</si>
  <si>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</si>
  <si>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</si>
  <si>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</si>
  <si>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</si>
  <si>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</si>
  <si>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</si>
  <si>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</si>
  <si>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</si>
  <si>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</si>
  <si>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</si>
  <si>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</si>
  <si>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</si>
  <si>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</si>
  <si>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</si>
  <si>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</si>
  <si>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</si>
  <si>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</si>
  <si>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</si>
  <si>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</si>
  <si>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</si>
  <si>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</si>
  <si>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</si>
  <si>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</si>
  <si>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</si>
  <si>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</si>
  <si>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</si>
  <si>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</si>
  <si>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</si>
  <si>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</si>
  <si>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</si>
  <si>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</si>
  <si>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</si>
  <si>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</si>
  <si>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</si>
  <si>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</si>
  <si>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</si>
  <si>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</si>
  <si>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</si>
  <si>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</si>
  <si>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</si>
  <si>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</si>
  <si>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</si>
  <si>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</si>
  <si>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</si>
  <si>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</si>
  <si>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</si>
  <si>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</si>
  <si>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</si>
  <si>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</si>
  <si>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</si>
  <si>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</si>
  <si>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</si>
  <si>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</si>
  <si>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</si>
  <si>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</si>
  <si>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</si>
  <si>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</si>
  <si>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</si>
  <si>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</si>
  <si>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</si>
  <si>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n.a.</t>
  </si>
  <si>
    <t>2016:Q1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</si>
</sst>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 style="medium">
        <color theme="0"/>
      </left>
      <right/>
      <top style="medium">
        <color theme="0" tint="-4.9989318521683403E-2"/>
      </top>
      <bottom/>
      <diagonal/>
    </border>
    <border>
      <left/>
      <right style="medium">
        <color theme="0"/>
      </right>
      <top style="medium">
        <color theme="0" tint="-4.9989318521683403E-2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7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17" fillId="3" borderId="0" xfId="0" applyNumberFormat="1" applyFont="1" applyFill="1" applyBorder="1" applyAlignment="1">
      <alignment horizontal="left"/>
    </xf>
    <xf numFmtId="164" fontId="14" fillId="3" borderId="0" xfId="1" applyNumberFormat="1" applyFont="1" applyFill="1" applyBorder="1" applyAlignment="1">
      <alignment horizontal="right"/>
    </xf>
    <xf numFmtId="164" fontId="7" fillId="3" borderId="0" xfId="0" applyNumberFormat="1" applyFont="1" applyFill="1"/>
    <xf numFmtId="164" fontId="18" fillId="0" borderId="0" xfId="0" applyNumberFormat="1" applyFont="1" applyBorder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17" fillId="3" borderId="0" xfId="0" applyNumberFormat="1" applyFont="1" applyFill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lef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0" borderId="7" xfId="0" applyNumberFormat="1" applyFont="1" applyBorder="1"/>
    <xf numFmtId="164" fontId="14" fillId="0" borderId="8" xfId="0" applyNumberFormat="1" applyFont="1" applyBorder="1"/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0" borderId="9" xfId="0" applyNumberFormat="1" applyFont="1" applyBorder="1"/>
    <xf numFmtId="164" fontId="14" fillId="0" borderId="8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10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0" borderId="9" xfId="0" applyNumberFormat="1" applyFont="1" applyBorder="1" applyAlignment="1">
      <alignment horizontal="right"/>
    </xf>
    <xf numFmtId="3" fontId="14" fillId="0" borderId="8" xfId="0" applyNumberFormat="1" applyFont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8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321"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zoomScale="85" zoomScaleNormal="85" workbookViewId="0">
      <selection activeCell="J113" sqref="J113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9" t="s">
        <v>0</v>
      </c>
      <c r="B2" s="170"/>
      <c r="C2" s="170"/>
      <c r="D2" s="11"/>
    </row>
    <row r="3" spans="1:6" s="12" customFormat="1" ht="25.5" x14ac:dyDescent="0.15">
      <c r="A3" s="171" t="s">
        <v>252</v>
      </c>
      <c r="B3" s="172"/>
      <c r="C3" s="172"/>
      <c r="D3" s="11"/>
    </row>
    <row r="4" spans="1:6" s="12" customFormat="1" ht="25.5" x14ac:dyDescent="0.15">
      <c r="A4" s="140"/>
      <c r="B4" s="141"/>
      <c r="C4" s="141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134</v>
      </c>
      <c r="B7" s="159" t="s">
        <v>11</v>
      </c>
      <c r="C7" s="159" t="s">
        <v>12</v>
      </c>
    </row>
    <row r="8" spans="1:6" ht="12.75" customHeight="1" x14ac:dyDescent="0.2">
      <c r="A8" s="21" t="s">
        <v>237</v>
      </c>
      <c r="B8" s="159" t="s">
        <v>3</v>
      </c>
      <c r="C8" s="159" t="s">
        <v>13</v>
      </c>
    </row>
    <row r="9" spans="1:6" ht="12.75" customHeight="1" x14ac:dyDescent="0.2">
      <c r="A9" s="21" t="s">
        <v>238</v>
      </c>
      <c r="B9" s="159" t="s">
        <v>4</v>
      </c>
      <c r="C9" s="159" t="s">
        <v>14</v>
      </c>
    </row>
    <row r="10" spans="1:6" s="18" customFormat="1" ht="15.95" customHeight="1" x14ac:dyDescent="0.2">
      <c r="A10" s="19"/>
      <c r="B10" s="159"/>
      <c r="C10" s="159"/>
    </row>
    <row r="11" spans="1:6" s="16" customFormat="1" ht="15.95" customHeight="1" x14ac:dyDescent="0.3">
      <c r="A11" s="17" t="s">
        <v>5</v>
      </c>
      <c r="B11" s="159"/>
      <c r="C11" s="159"/>
      <c r="F11" s="20"/>
    </row>
    <row r="12" spans="1:6" ht="12.75" customHeight="1" x14ac:dyDescent="0.2">
      <c r="A12" s="21" t="s">
        <v>6</v>
      </c>
      <c r="B12" s="159" t="s">
        <v>15</v>
      </c>
      <c r="C12" s="159" t="s">
        <v>16</v>
      </c>
    </row>
    <row r="13" spans="1:6" ht="12.75" customHeight="1" x14ac:dyDescent="0.2">
      <c r="A13" s="21" t="s">
        <v>47</v>
      </c>
      <c r="B13" s="159" t="s">
        <v>17</v>
      </c>
      <c r="C13" s="159" t="s">
        <v>18</v>
      </c>
    </row>
    <row r="14" spans="1:6" s="18" customFormat="1" ht="15.95" customHeight="1" x14ac:dyDescent="0.2">
      <c r="A14" s="19"/>
      <c r="B14" s="159"/>
      <c r="C14" s="159"/>
    </row>
    <row r="15" spans="1:6" s="16" customFormat="1" ht="15.95" customHeight="1" x14ac:dyDescent="0.3">
      <c r="A15" s="17" t="s">
        <v>7</v>
      </c>
      <c r="B15" s="159"/>
      <c r="C15" s="159"/>
    </row>
    <row r="16" spans="1:6" ht="12.75" customHeight="1" x14ac:dyDescent="0.2">
      <c r="A16" s="21" t="s">
        <v>133</v>
      </c>
      <c r="B16" s="159" t="s">
        <v>19</v>
      </c>
      <c r="C16" s="159" t="s">
        <v>53</v>
      </c>
    </row>
    <row r="17" spans="1:6" ht="12.75" customHeight="1" x14ac:dyDescent="0.2">
      <c r="A17" s="21" t="s">
        <v>48</v>
      </c>
      <c r="B17" s="159" t="s">
        <v>20</v>
      </c>
      <c r="C17" s="159" t="s">
        <v>35</v>
      </c>
    </row>
    <row r="18" spans="1:6" s="18" customFormat="1" ht="15.95" customHeight="1" x14ac:dyDescent="0.2">
      <c r="A18" s="19"/>
      <c r="B18" s="159"/>
      <c r="C18" s="159"/>
    </row>
    <row r="19" spans="1:6" s="16" customFormat="1" ht="15.95" customHeight="1" x14ac:dyDescent="0.3">
      <c r="A19" s="17" t="s">
        <v>8</v>
      </c>
      <c r="B19" s="159"/>
      <c r="C19" s="159"/>
    </row>
    <row r="20" spans="1:6" ht="12.75" customHeight="1" x14ac:dyDescent="0.2">
      <c r="A20" s="21" t="s">
        <v>165</v>
      </c>
      <c r="B20" s="159" t="s">
        <v>21</v>
      </c>
      <c r="C20" s="159" t="s">
        <v>36</v>
      </c>
    </row>
    <row r="21" spans="1:6" ht="12.75" customHeight="1" x14ac:dyDescent="0.2">
      <c r="A21" s="21" t="s">
        <v>49</v>
      </c>
      <c r="B21" s="159" t="s">
        <v>22</v>
      </c>
      <c r="C21" s="159" t="s">
        <v>54</v>
      </c>
    </row>
    <row r="22" spans="1:6" s="18" customFormat="1" ht="15.95" customHeight="1" x14ac:dyDescent="0.2">
      <c r="A22" s="19"/>
      <c r="B22" s="159"/>
      <c r="C22" s="159"/>
    </row>
    <row r="23" spans="1:6" s="16" customFormat="1" ht="15.95" customHeight="1" x14ac:dyDescent="0.3">
      <c r="A23" s="17" t="s">
        <v>9</v>
      </c>
      <c r="B23" s="159"/>
      <c r="C23" s="159"/>
    </row>
    <row r="24" spans="1:6" ht="12.75" customHeight="1" x14ac:dyDescent="0.2">
      <c r="A24" s="21" t="s">
        <v>131</v>
      </c>
      <c r="B24" s="159" t="s">
        <v>23</v>
      </c>
      <c r="C24" s="159" t="s">
        <v>37</v>
      </c>
    </row>
    <row r="25" spans="1:6" ht="12.75" customHeight="1" x14ac:dyDescent="0.2">
      <c r="A25" s="21" t="s">
        <v>50</v>
      </c>
      <c r="B25" s="159" t="s">
        <v>24</v>
      </c>
      <c r="C25" s="159" t="s">
        <v>38</v>
      </c>
    </row>
    <row r="26" spans="1:6" s="18" customFormat="1" ht="15.95" customHeight="1" x14ac:dyDescent="0.2">
      <c r="A26" s="19"/>
      <c r="B26" s="159"/>
      <c r="C26" s="159"/>
    </row>
    <row r="27" spans="1:6" s="16" customFormat="1" ht="15.95" customHeight="1" x14ac:dyDescent="0.3">
      <c r="A27" s="17" t="s">
        <v>135</v>
      </c>
      <c r="B27" s="159"/>
      <c r="C27" s="159"/>
      <c r="F27" s="20"/>
    </row>
    <row r="28" spans="1:6" ht="12.75" customHeight="1" x14ac:dyDescent="0.2">
      <c r="A28" s="21" t="s">
        <v>220</v>
      </c>
      <c r="B28" s="159" t="s">
        <v>25</v>
      </c>
      <c r="C28" s="159" t="s">
        <v>55</v>
      </c>
    </row>
    <row r="29" spans="1:6" ht="12.75" customHeight="1" x14ac:dyDescent="0.2">
      <c r="A29" s="21" t="s">
        <v>166</v>
      </c>
      <c r="B29" s="159" t="s">
        <v>26</v>
      </c>
      <c r="C29" s="159" t="s">
        <v>39</v>
      </c>
    </row>
    <row r="30" spans="1:6" ht="12.75" customHeight="1" x14ac:dyDescent="0.2">
      <c r="A30" s="21" t="s">
        <v>47</v>
      </c>
      <c r="B30" s="159" t="s">
        <v>27</v>
      </c>
      <c r="C30" s="159" t="s">
        <v>40</v>
      </c>
    </row>
    <row r="31" spans="1:6" ht="12.75" customHeight="1" x14ac:dyDescent="0.2">
      <c r="A31" s="21" t="s">
        <v>10</v>
      </c>
      <c r="B31" s="159" t="s">
        <v>28</v>
      </c>
      <c r="C31" s="159" t="s">
        <v>56</v>
      </c>
    </row>
    <row r="32" spans="1:6" s="18" customFormat="1" ht="15.95" customHeight="1" x14ac:dyDescent="0.2">
      <c r="A32" s="19"/>
      <c r="B32" s="159"/>
      <c r="C32" s="159"/>
    </row>
    <row r="33" spans="1:3" ht="15.95" customHeight="1" x14ac:dyDescent="0.3">
      <c r="A33" s="17" t="s">
        <v>136</v>
      </c>
      <c r="B33" s="159"/>
      <c r="C33" s="159"/>
    </row>
    <row r="34" spans="1:3" ht="12.75" customHeight="1" x14ac:dyDescent="0.2">
      <c r="A34" s="21" t="s">
        <v>133</v>
      </c>
      <c r="B34" s="159" t="s">
        <v>29</v>
      </c>
      <c r="C34" s="159" t="s">
        <v>41</v>
      </c>
    </row>
    <row r="35" spans="1:3" ht="12.75" customHeight="1" x14ac:dyDescent="0.2">
      <c r="A35" s="21" t="s">
        <v>167</v>
      </c>
      <c r="B35" s="159" t="s">
        <v>61</v>
      </c>
      <c r="C35" s="159" t="s">
        <v>42</v>
      </c>
    </row>
    <row r="36" spans="1:3" ht="12.75" customHeight="1" x14ac:dyDescent="0.2">
      <c r="A36" s="21" t="s">
        <v>48</v>
      </c>
      <c r="B36" s="159" t="s">
        <v>30</v>
      </c>
      <c r="C36" s="159" t="s">
        <v>57</v>
      </c>
    </row>
    <row r="37" spans="1:3" ht="12.75" customHeight="1" x14ac:dyDescent="0.2">
      <c r="A37" s="21" t="s">
        <v>128</v>
      </c>
      <c r="B37" s="159" t="s">
        <v>31</v>
      </c>
      <c r="C37" s="159" t="s">
        <v>43</v>
      </c>
    </row>
    <row r="38" spans="1:3" s="18" customFormat="1" ht="15.95" customHeight="1" x14ac:dyDescent="0.2">
      <c r="A38" s="19"/>
      <c r="B38" s="159"/>
      <c r="C38" s="159"/>
    </row>
    <row r="39" spans="1:3" ht="15.95" customHeight="1" x14ac:dyDescent="0.3">
      <c r="A39" s="17" t="s">
        <v>137</v>
      </c>
      <c r="B39" s="159"/>
      <c r="C39" s="159"/>
    </row>
    <row r="40" spans="1:3" ht="12.75" customHeight="1" x14ac:dyDescent="0.2">
      <c r="A40" s="21" t="s">
        <v>129</v>
      </c>
      <c r="B40" s="159" t="s">
        <v>32</v>
      </c>
      <c r="C40" s="159" t="s">
        <v>44</v>
      </c>
    </row>
    <row r="41" spans="1:3" ht="12.75" customHeight="1" x14ac:dyDescent="0.2">
      <c r="A41" s="21" t="s">
        <v>168</v>
      </c>
      <c r="B41" s="159" t="s">
        <v>33</v>
      </c>
      <c r="C41" s="159" t="s">
        <v>45</v>
      </c>
    </row>
    <row r="42" spans="1:3" ht="12.75" customHeight="1" x14ac:dyDescent="0.2">
      <c r="A42" s="21" t="s">
        <v>49</v>
      </c>
      <c r="B42" s="159" t="s">
        <v>62</v>
      </c>
      <c r="C42" s="159" t="s">
        <v>58</v>
      </c>
    </row>
    <row r="43" spans="1:3" ht="12.75" customHeight="1" x14ac:dyDescent="0.2">
      <c r="A43" s="21" t="s">
        <v>130</v>
      </c>
      <c r="B43" s="159" t="s">
        <v>34</v>
      </c>
      <c r="C43" s="159" t="s">
        <v>46</v>
      </c>
    </row>
    <row r="44" spans="1:3" s="18" customFormat="1" ht="15.95" customHeight="1" x14ac:dyDescent="0.2">
      <c r="A44" s="19"/>
      <c r="B44" s="159"/>
      <c r="C44" s="159"/>
    </row>
    <row r="45" spans="1:3" ht="15.95" customHeight="1" x14ac:dyDescent="0.3">
      <c r="A45" s="17" t="s">
        <v>138</v>
      </c>
      <c r="B45" s="159"/>
      <c r="C45" s="159"/>
    </row>
    <row r="46" spans="1:3" ht="12.75" customHeight="1" x14ac:dyDescent="0.2">
      <c r="A46" s="21" t="s">
        <v>131</v>
      </c>
      <c r="B46" s="159" t="s">
        <v>51</v>
      </c>
      <c r="C46" s="159" t="s">
        <v>59</v>
      </c>
    </row>
    <row r="47" spans="1:3" ht="12.75" customHeight="1" x14ac:dyDescent="0.2">
      <c r="A47" s="21" t="s">
        <v>169</v>
      </c>
      <c r="B47" s="159" t="s">
        <v>52</v>
      </c>
      <c r="C47" s="159" t="s">
        <v>60</v>
      </c>
    </row>
    <row r="48" spans="1:3" ht="12.75" customHeight="1" x14ac:dyDescent="0.2">
      <c r="A48" s="21" t="s">
        <v>50</v>
      </c>
      <c r="B48" s="159" t="s">
        <v>226</v>
      </c>
      <c r="C48" s="159" t="s">
        <v>239</v>
      </c>
    </row>
    <row r="49" spans="1:3" ht="12.75" customHeight="1" x14ac:dyDescent="0.2">
      <c r="A49" s="21" t="s">
        <v>132</v>
      </c>
      <c r="B49" s="159" t="s">
        <v>227</v>
      </c>
      <c r="C49" s="159" t="s">
        <v>240</v>
      </c>
    </row>
    <row r="50" spans="1:3" s="18" customFormat="1" ht="15.95" customHeight="1" x14ac:dyDescent="0.2">
      <c r="A50" s="19"/>
      <c r="B50" s="159"/>
      <c r="C50" s="159"/>
    </row>
    <row r="51" spans="1:3" ht="15.95" customHeight="1" x14ac:dyDescent="0.3">
      <c r="A51" s="17" t="s">
        <v>225</v>
      </c>
      <c r="B51" s="159"/>
      <c r="C51" s="159"/>
    </row>
    <row r="52" spans="1:3" ht="12.75" customHeight="1" x14ac:dyDescent="0.2">
      <c r="A52" s="21" t="s">
        <v>229</v>
      </c>
      <c r="B52" s="159" t="s">
        <v>228</v>
      </c>
      <c r="C52" s="159"/>
    </row>
    <row r="53" spans="1:3" ht="12.75" customHeight="1" x14ac:dyDescent="0.2">
      <c r="A53" s="21" t="s">
        <v>230</v>
      </c>
      <c r="B53" s="159" t="s">
        <v>241</v>
      </c>
      <c r="C53" s="159"/>
    </row>
    <row r="54" spans="1:3" ht="12.75" customHeight="1" x14ac:dyDescent="0.2">
      <c r="A54" s="21" t="s">
        <v>231</v>
      </c>
      <c r="B54" s="159" t="s">
        <v>242</v>
      </c>
      <c r="C54" s="159"/>
    </row>
    <row r="55" spans="1:3" s="18" customFormat="1" ht="15.95" customHeight="1" x14ac:dyDescent="0.2">
      <c r="A55" s="19"/>
      <c r="B55" s="159"/>
      <c r="C55" s="159"/>
    </row>
    <row r="56" spans="1:3" s="16" customFormat="1" ht="15.95" customHeight="1" x14ac:dyDescent="0.3">
      <c r="A56" s="17" t="s">
        <v>213</v>
      </c>
      <c r="B56" s="159"/>
      <c r="C56" s="159"/>
    </row>
    <row r="57" spans="1:3" ht="12.75" customHeight="1" x14ac:dyDescent="0.2">
      <c r="A57" s="21" t="s">
        <v>214</v>
      </c>
      <c r="B57" s="159" t="s">
        <v>68</v>
      </c>
      <c r="C57" s="159"/>
    </row>
    <row r="58" spans="1:3" ht="12.75" customHeight="1" x14ac:dyDescent="0.2">
      <c r="A58" s="21" t="s">
        <v>215</v>
      </c>
      <c r="B58" s="159" t="s">
        <v>67</v>
      </c>
      <c r="C58" s="159"/>
    </row>
    <row r="59" spans="1:3" ht="12.75" customHeight="1" x14ac:dyDescent="0.2">
      <c r="A59" s="21" t="s">
        <v>216</v>
      </c>
      <c r="B59" s="159" t="s">
        <v>69</v>
      </c>
      <c r="C59" s="159"/>
    </row>
    <row r="60" spans="1:3" ht="12.75" customHeight="1" x14ac:dyDescent="0.2">
      <c r="A60" s="21" t="s">
        <v>217</v>
      </c>
      <c r="B60" s="159" t="s">
        <v>70</v>
      </c>
      <c r="C60" s="159"/>
    </row>
    <row r="61" spans="1:3" ht="12.75" customHeight="1" x14ac:dyDescent="0.2">
      <c r="A61" s="21" t="s">
        <v>218</v>
      </c>
      <c r="B61" s="159" t="s">
        <v>71</v>
      </c>
      <c r="C61" s="159"/>
    </row>
    <row r="62" spans="1:3" ht="12.75" customHeight="1" x14ac:dyDescent="0.2">
      <c r="A62" s="21" t="s">
        <v>219</v>
      </c>
      <c r="B62" s="159" t="s">
        <v>72</v>
      </c>
      <c r="C62" s="159"/>
    </row>
    <row r="63" spans="1:3" s="18" customFormat="1" ht="15.95" customHeight="1" x14ac:dyDescent="0.2">
      <c r="A63" s="19"/>
      <c r="B63" s="159"/>
      <c r="C63" s="159"/>
    </row>
    <row r="64" spans="1:3" ht="15.95" customHeight="1" x14ac:dyDescent="0.3">
      <c r="A64" s="17" t="s">
        <v>66</v>
      </c>
      <c r="B64" s="159"/>
      <c r="C64" s="159"/>
    </row>
    <row r="65" spans="1:5" ht="12.75" customHeight="1" x14ac:dyDescent="0.2">
      <c r="A65" s="21" t="s">
        <v>63</v>
      </c>
      <c r="B65" s="159" t="s">
        <v>65</v>
      </c>
      <c r="C65" s="159"/>
    </row>
    <row r="66" spans="1:5" ht="15" x14ac:dyDescent="0.15">
      <c r="B66" s="159"/>
      <c r="C66" s="159"/>
    </row>
    <row r="67" spans="1:5" ht="16.5" x14ac:dyDescent="0.15">
      <c r="A67" s="37"/>
      <c r="B67" s="37"/>
      <c r="C67" s="159"/>
      <c r="D67" s="37"/>
      <c r="E67" s="37"/>
    </row>
    <row r="68" spans="1:5" ht="12.75" customHeight="1" x14ac:dyDescent="0.15">
      <c r="A68" s="37"/>
      <c r="B68" s="37"/>
      <c r="C68" s="159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xFRtOWg70gkH31jFdkHAWjfG5xkcCEEKEdZx6sMGyuoRHTl/qS8cOwYSVbk1sugWtxU0vVFspqhbPWyne7/yvQ==" saltValue="S5mzcf2JQZActP24icr6Fw==" spinCount="100000" sheet="1" objects="1" scenarios="1"/>
  <mergeCells count="2">
    <mergeCell ref="A2:C2"/>
    <mergeCell ref="A3:C3"/>
  </mergeCells>
  <conditionalFormatting sqref="F11">
    <cfRule type="cellIs" dxfId="320" priority="2" stopIfTrue="1" operator="equal">
      <formula>0</formula>
    </cfRule>
  </conditionalFormatting>
  <conditionalFormatting sqref="F27">
    <cfRule type="cellIs" dxfId="319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Contents'!B20</f>
        <v>Table 1.8</v>
      </c>
      <c r="B1" s="175"/>
      <c r="C1" s="63"/>
    </row>
    <row r="2" spans="1:9" ht="16.5" customHeight="1" x14ac:dyDescent="0.3">
      <c r="A2" s="4" t="str">
        <f>"UCITS: "&amp;'Table of Contents'!A20&amp;", "&amp;'Table of Contents'!A3</f>
        <v>UCITS: Total Sales , 2016:Q1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181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105">
        <v>0</v>
      </c>
    </row>
    <row r="9" spans="1:9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30.92</v>
      </c>
      <c r="C10" s="99">
        <v>2.0699999999999998</v>
      </c>
      <c r="D10" s="99">
        <v>2.4500000000000002</v>
      </c>
      <c r="E10" s="99">
        <v>14.04</v>
      </c>
      <c r="F10" s="99">
        <v>11.49</v>
      </c>
      <c r="G10" s="99">
        <v>0</v>
      </c>
      <c r="H10" s="99">
        <v>0</v>
      </c>
      <c r="I10" s="105">
        <v>0.87</v>
      </c>
    </row>
    <row r="11" spans="1:9" ht="16.5" customHeight="1" x14ac:dyDescent="0.3">
      <c r="A11" s="46" t="s">
        <v>79</v>
      </c>
      <c r="B11" s="6">
        <v>624.96</v>
      </c>
      <c r="C11" s="107">
        <v>25.2</v>
      </c>
      <c r="D11" s="107">
        <v>77.400000000000006</v>
      </c>
      <c r="E11" s="107">
        <v>5.05</v>
      </c>
      <c r="F11" s="107">
        <v>509.38</v>
      </c>
      <c r="G11" s="107">
        <v>0</v>
      </c>
      <c r="H11" s="107">
        <v>0</v>
      </c>
      <c r="I11" s="6">
        <v>7.93</v>
      </c>
    </row>
    <row r="12" spans="1:9" ht="16.5" customHeight="1" x14ac:dyDescent="0.3">
      <c r="A12" s="46" t="s">
        <v>80</v>
      </c>
      <c r="B12" s="105">
        <v>562.85</v>
      </c>
      <c r="C12" s="99">
        <v>93.71</v>
      </c>
      <c r="D12" s="99">
        <v>210.7</v>
      </c>
      <c r="E12" s="99">
        <v>207.5</v>
      </c>
      <c r="F12" s="99">
        <v>0.37</v>
      </c>
      <c r="G12" s="99">
        <v>0</v>
      </c>
      <c r="H12" s="99">
        <v>0</v>
      </c>
      <c r="I12" s="105">
        <v>50.57</v>
      </c>
    </row>
    <row r="13" spans="1:9" ht="16.5" customHeight="1" x14ac:dyDescent="0.3">
      <c r="A13" s="46" t="s">
        <v>81</v>
      </c>
      <c r="B13" s="6">
        <v>6238.4</v>
      </c>
      <c r="C13" s="107">
        <v>3620.99</v>
      </c>
      <c r="D13" s="107">
        <v>2175.52</v>
      </c>
      <c r="E13" s="107">
        <v>438.74</v>
      </c>
      <c r="F13" s="107">
        <v>2.0499999999999998</v>
      </c>
      <c r="G13" s="107">
        <v>0</v>
      </c>
      <c r="H13" s="107">
        <v>0</v>
      </c>
      <c r="I13" s="6">
        <v>1.1100000000000001</v>
      </c>
    </row>
    <row r="14" spans="1:9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105">
        <v>0</v>
      </c>
    </row>
    <row r="15" spans="1:9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105">
        <v>0</v>
      </c>
    </row>
    <row r="17" spans="1:9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6">
        <v>0</v>
      </c>
    </row>
    <row r="18" spans="1:9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105">
        <v>0</v>
      </c>
    </row>
    <row r="19" spans="1:9" ht="16.5" customHeight="1" x14ac:dyDescent="0.3">
      <c r="A19" s="46" t="s">
        <v>87</v>
      </c>
      <c r="B19" s="6">
        <v>789295</v>
      </c>
      <c r="C19" s="107">
        <v>46811</v>
      </c>
      <c r="D19" s="107">
        <v>50777</v>
      </c>
      <c r="E19" s="107">
        <v>9594</v>
      </c>
      <c r="F19" s="107">
        <v>677699</v>
      </c>
      <c r="G19" s="107">
        <v>0</v>
      </c>
      <c r="H19" s="107">
        <v>0</v>
      </c>
      <c r="I19" s="6">
        <v>4414</v>
      </c>
    </row>
    <row r="20" spans="1:9" ht="16.5" customHeight="1" x14ac:dyDescent="0.3">
      <c r="A20" s="46" t="s">
        <v>88</v>
      </c>
      <c r="B20" s="105">
        <v>13711.35</v>
      </c>
      <c r="C20" s="99">
        <v>1187.45</v>
      </c>
      <c r="D20" s="99">
        <v>3596.36</v>
      </c>
      <c r="E20" s="99">
        <v>5348.16</v>
      </c>
      <c r="F20" s="99">
        <v>723.9</v>
      </c>
      <c r="G20" s="99">
        <v>0.2</v>
      </c>
      <c r="H20" s="99">
        <v>2855.28</v>
      </c>
      <c r="I20" s="105">
        <v>0</v>
      </c>
    </row>
    <row r="21" spans="1:9" ht="16.5" customHeight="1" x14ac:dyDescent="0.3">
      <c r="A21" s="46" t="s">
        <v>89</v>
      </c>
      <c r="B21" s="6">
        <v>1327.11</v>
      </c>
      <c r="C21" s="107">
        <v>224.78</v>
      </c>
      <c r="D21" s="107">
        <v>346.31</v>
      </c>
      <c r="E21" s="107">
        <v>219.52</v>
      </c>
      <c r="F21" s="107">
        <v>406.55</v>
      </c>
      <c r="G21" s="107">
        <v>0</v>
      </c>
      <c r="H21" s="107">
        <v>10.4</v>
      </c>
      <c r="I21" s="6">
        <v>119.54</v>
      </c>
    </row>
    <row r="22" spans="1:9" ht="16.5" customHeight="1" x14ac:dyDescent="0.3">
      <c r="A22" s="46" t="s">
        <v>90</v>
      </c>
      <c r="B22" s="105">
        <v>691849</v>
      </c>
      <c r="C22" s="99">
        <v>112481</v>
      </c>
      <c r="D22" s="99">
        <v>126651</v>
      </c>
      <c r="E22" s="99">
        <v>65281</v>
      </c>
      <c r="F22" s="99">
        <v>376287</v>
      </c>
      <c r="G22" s="99">
        <v>0</v>
      </c>
      <c r="H22" s="99">
        <v>0</v>
      </c>
      <c r="I22" s="105">
        <v>11149</v>
      </c>
    </row>
    <row r="23" spans="1:9" ht="16.5" customHeight="1" x14ac:dyDescent="0.3">
      <c r="A23" s="46" t="s">
        <v>91</v>
      </c>
      <c r="B23" s="6">
        <v>283.18312385000002</v>
      </c>
      <c r="C23" s="107">
        <v>18.385000000000002</v>
      </c>
      <c r="D23" s="107">
        <v>83.261705239999998</v>
      </c>
      <c r="E23" s="107">
        <v>137.72449623</v>
      </c>
      <c r="F23" s="107">
        <v>3.645</v>
      </c>
      <c r="G23" s="107">
        <v>0</v>
      </c>
      <c r="H23" s="107">
        <v>0</v>
      </c>
      <c r="I23" s="6">
        <v>40.166922380000003</v>
      </c>
    </row>
    <row r="24" spans="1:9" ht="16.5" customHeight="1" x14ac:dyDescent="0.3">
      <c r="A24" s="46" t="s">
        <v>92</v>
      </c>
      <c r="B24" s="105">
        <v>2413</v>
      </c>
      <c r="C24" s="99">
        <v>1067</v>
      </c>
      <c r="D24" s="99">
        <v>1067</v>
      </c>
      <c r="E24" s="99">
        <v>268</v>
      </c>
      <c r="F24" s="99">
        <v>0</v>
      </c>
      <c r="G24" s="99">
        <v>0</v>
      </c>
      <c r="H24" s="99">
        <v>0</v>
      </c>
      <c r="I24" s="105">
        <v>11</v>
      </c>
    </row>
    <row r="25" spans="1:9" ht="16.5" customHeight="1" x14ac:dyDescent="0.3">
      <c r="A25" s="46" t="s">
        <v>93</v>
      </c>
      <c r="B25" s="6">
        <v>10255.94</v>
      </c>
      <c r="C25" s="107">
        <v>3292.85</v>
      </c>
      <c r="D25" s="107">
        <v>4666.6899999999996</v>
      </c>
      <c r="E25" s="107">
        <v>334.33</v>
      </c>
      <c r="F25" s="107">
        <v>1844.17</v>
      </c>
      <c r="G25" s="107">
        <v>0</v>
      </c>
      <c r="H25" s="107">
        <v>0</v>
      </c>
      <c r="I25" s="6">
        <v>117.9</v>
      </c>
    </row>
    <row r="26" spans="1:9" ht="16.5" customHeight="1" x14ac:dyDescent="0.3">
      <c r="A26" s="46" t="s">
        <v>94</v>
      </c>
      <c r="B26" s="105">
        <v>3419.85</v>
      </c>
      <c r="C26" s="99">
        <v>1199.5899999999999</v>
      </c>
      <c r="D26" s="99">
        <v>434.33</v>
      </c>
      <c r="E26" s="99">
        <v>387.79</v>
      </c>
      <c r="F26" s="99">
        <v>1233.8800000000001</v>
      </c>
      <c r="G26" s="99">
        <v>0</v>
      </c>
      <c r="H26" s="99">
        <v>86.19</v>
      </c>
      <c r="I26" s="105">
        <v>78.06</v>
      </c>
    </row>
    <row r="27" spans="1:9" ht="16.5" customHeight="1" x14ac:dyDescent="0.3">
      <c r="A27" s="46" t="s">
        <v>95</v>
      </c>
      <c r="B27" s="6">
        <v>760.62227813000004</v>
      </c>
      <c r="C27" s="107">
        <v>44.044147930000001</v>
      </c>
      <c r="D27" s="107">
        <v>70.039826059999996</v>
      </c>
      <c r="E27" s="107">
        <v>111.03280162</v>
      </c>
      <c r="F27" s="107">
        <v>375.30257971999998</v>
      </c>
      <c r="G27" s="107">
        <v>0</v>
      </c>
      <c r="H27" s="107">
        <v>0</v>
      </c>
      <c r="I27" s="6">
        <v>160.20292280000001</v>
      </c>
    </row>
    <row r="28" spans="1:9" ht="16.5" customHeight="1" x14ac:dyDescent="0.3">
      <c r="A28" s="46" t="s">
        <v>96</v>
      </c>
      <c r="B28" s="105">
        <v>446.62</v>
      </c>
      <c r="C28" s="99">
        <v>3.74</v>
      </c>
      <c r="D28" s="99">
        <v>208.71</v>
      </c>
      <c r="E28" s="99">
        <v>7.48</v>
      </c>
      <c r="F28" s="99">
        <v>3.94</v>
      </c>
      <c r="G28" s="99">
        <v>5.36</v>
      </c>
      <c r="H28" s="99">
        <v>1.36</v>
      </c>
      <c r="I28" s="105">
        <v>216.03</v>
      </c>
    </row>
    <row r="29" spans="1:9" ht="16.5" customHeight="1" x14ac:dyDescent="0.3">
      <c r="A29" s="46" t="s">
        <v>97</v>
      </c>
      <c r="B29" s="6">
        <v>234.60300000000001</v>
      </c>
      <c r="C29" s="107">
        <v>12.545</v>
      </c>
      <c r="D29" s="107">
        <v>69.593000000000004</v>
      </c>
      <c r="E29" s="107">
        <v>146.42500000000001</v>
      </c>
      <c r="F29" s="107">
        <v>6.04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184.32900000000001</v>
      </c>
      <c r="C30" s="99">
        <v>67.825999999999993</v>
      </c>
      <c r="D30" s="99">
        <v>50.218000000000004</v>
      </c>
      <c r="E30" s="99">
        <v>27.948</v>
      </c>
      <c r="F30" s="99">
        <v>38.337000000000003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20100</v>
      </c>
      <c r="C31" s="107">
        <v>3375</v>
      </c>
      <c r="D31" s="107">
        <v>9631</v>
      </c>
      <c r="E31" s="107">
        <v>3181</v>
      </c>
      <c r="F31" s="107">
        <v>2870</v>
      </c>
      <c r="G31" s="107">
        <v>0</v>
      </c>
      <c r="H31" s="107">
        <v>1043</v>
      </c>
      <c r="I31" s="6">
        <v>0</v>
      </c>
    </row>
    <row r="32" spans="1:9" ht="16.5" customHeight="1" x14ac:dyDescent="0.3">
      <c r="A32" s="46" t="s">
        <v>100</v>
      </c>
      <c r="B32" s="105">
        <v>14299.84</v>
      </c>
      <c r="C32" s="99">
        <v>6078.13</v>
      </c>
      <c r="D32" s="99">
        <v>2368.04</v>
      </c>
      <c r="E32" s="99">
        <v>1782.7</v>
      </c>
      <c r="F32" s="99">
        <v>4039.04</v>
      </c>
      <c r="G32" s="99">
        <v>0</v>
      </c>
      <c r="H32" s="99">
        <v>16.02</v>
      </c>
      <c r="I32" s="105">
        <v>15.91</v>
      </c>
    </row>
    <row r="33" spans="1:9" ht="16.5" customHeight="1" x14ac:dyDescent="0.3">
      <c r="A33" s="46" t="s">
        <v>101</v>
      </c>
      <c r="B33" s="6">
        <v>29119.9</v>
      </c>
      <c r="C33" s="107">
        <v>7988.7</v>
      </c>
      <c r="D33" s="107">
        <v>6795.73</v>
      </c>
      <c r="E33" s="107">
        <v>6770.89</v>
      </c>
      <c r="F33" s="107">
        <v>7564.58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105">
        <v>0</v>
      </c>
    </row>
    <row r="35" spans="1:9" ht="16.5" customHeight="1" x14ac:dyDescent="0.3">
      <c r="A35" s="46" t="s">
        <v>103</v>
      </c>
      <c r="B35" s="6">
        <v>64930.57</v>
      </c>
      <c r="C35" s="107">
        <v>35686.54</v>
      </c>
      <c r="D35" s="107">
        <v>10801.72</v>
      </c>
      <c r="E35" s="107">
        <v>2739.89</v>
      </c>
      <c r="F35" s="107">
        <v>1240.3800000000001</v>
      </c>
      <c r="G35" s="107">
        <v>4.5</v>
      </c>
      <c r="H35" s="107">
        <v>7356.43</v>
      </c>
      <c r="I35" s="6">
        <v>7101.09</v>
      </c>
    </row>
    <row r="36" spans="1:9" ht="16.5" customHeight="1" x14ac:dyDescent="0.3">
      <c r="A36" s="47" t="s">
        <v>105</v>
      </c>
      <c r="B36" s="108">
        <v>1650088.04740197</v>
      </c>
      <c r="C36" s="102">
        <v>223280.55014792999</v>
      </c>
      <c r="D36" s="102">
        <v>220083.07253129999</v>
      </c>
      <c r="E36" s="102">
        <v>97003.220297849897</v>
      </c>
      <c r="F36" s="102">
        <v>1074859.0545797199</v>
      </c>
      <c r="G36" s="102">
        <v>10.06</v>
      </c>
      <c r="H36" s="102">
        <v>11368.68</v>
      </c>
      <c r="I36" s="108">
        <v>23483.379845179999</v>
      </c>
    </row>
    <row r="37" spans="1:9" ht="16.5" customHeight="1" x14ac:dyDescent="0.3">
      <c r="A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26yB3KeymJolTw3X1VVcXMWCeOyO8/Ht99AtVII6x8fFw61tSKVoXHCME5or5i5kOaFas8Sb2Z385hoRmw8mcA==" saltValue="71w0IQaR0rzh7KUhIqZIDw==" spinCount="100000" sheet="1" objects="1" scenarios="1"/>
  <mergeCells count="1">
    <mergeCell ref="A1:B1"/>
  </mergeCells>
  <conditionalFormatting sqref="B8:I36">
    <cfRule type="cellIs" dxfId="282" priority="2" operator="between">
      <formula>0</formula>
      <formula>0.1</formula>
    </cfRule>
    <cfRule type="cellIs" dxfId="281" priority="3" operator="lessThan">
      <formula>0</formula>
    </cfRule>
    <cfRule type="cellIs" dxfId="280" priority="4" operator="greaterThanOrEqual">
      <formula>0.1</formula>
    </cfRule>
  </conditionalFormatting>
  <conditionalFormatting sqref="A1:XFD1048576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Contents'!B21</f>
        <v>Table 1.9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182</v>
      </c>
      <c r="C6" s="54"/>
      <c r="D6" s="54"/>
      <c r="E6" s="54"/>
      <c r="F6" s="111"/>
      <c r="G6" s="54" t="s">
        <v>183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112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118"/>
      <c r="G8" s="99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18"/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118"/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18"/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118"/>
      <c r="G12" s="99">
        <v>50.57</v>
      </c>
      <c r="H12" s="99">
        <v>0</v>
      </c>
      <c r="I12" s="99">
        <v>0</v>
      </c>
      <c r="J12" s="99">
        <v>0</v>
      </c>
      <c r="K12" s="105">
        <v>50.57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107">
        <v>0</v>
      </c>
      <c r="F13" s="118"/>
      <c r="G13" s="107">
        <v>77.489999999999995</v>
      </c>
      <c r="H13" s="107">
        <v>0.81</v>
      </c>
      <c r="I13" s="107">
        <v>1.75</v>
      </c>
      <c r="J13" s="107">
        <v>74.930000000000007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118"/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18"/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118"/>
      <c r="G16" s="99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5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18"/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5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118"/>
      <c r="G18" s="99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5" ht="16.5" customHeight="1" x14ac:dyDescent="0.3">
      <c r="A19" s="49" t="s">
        <v>87</v>
      </c>
      <c r="B19" s="6">
        <v>31201</v>
      </c>
      <c r="C19" s="107">
        <v>15309</v>
      </c>
      <c r="D19" s="107">
        <v>15267</v>
      </c>
      <c r="E19" s="107">
        <v>625</v>
      </c>
      <c r="F19" s="118"/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5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99">
        <v>0</v>
      </c>
      <c r="F20" s="118"/>
      <c r="G20" s="99">
        <v>2599.79</v>
      </c>
      <c r="H20" s="99">
        <v>119.83</v>
      </c>
      <c r="I20" s="99">
        <v>96.87</v>
      </c>
      <c r="J20" s="99">
        <v>2383.09</v>
      </c>
      <c r="K20" s="105">
        <v>0</v>
      </c>
    </row>
    <row r="21" spans="1:15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107">
        <v>0</v>
      </c>
      <c r="F21" s="118"/>
      <c r="G21" s="107">
        <v>9.73</v>
      </c>
      <c r="H21" s="107">
        <v>0</v>
      </c>
      <c r="I21" s="107">
        <v>1.97</v>
      </c>
      <c r="J21" s="107">
        <v>0</v>
      </c>
      <c r="K21" s="6">
        <v>7.76</v>
      </c>
    </row>
    <row r="22" spans="1:15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99">
        <v>0</v>
      </c>
      <c r="F22" s="118"/>
      <c r="G22" s="99">
        <v>9186</v>
      </c>
      <c r="H22" s="99">
        <v>0</v>
      </c>
      <c r="I22" s="99">
        <v>0</v>
      </c>
      <c r="J22" s="99">
        <v>0</v>
      </c>
      <c r="K22" s="105">
        <v>0</v>
      </c>
    </row>
    <row r="23" spans="1:15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107">
        <v>0</v>
      </c>
      <c r="F23" s="118"/>
      <c r="G23" s="107">
        <v>6.8000000000000005E-2</v>
      </c>
      <c r="H23" s="107">
        <v>0</v>
      </c>
      <c r="I23" s="107">
        <v>0</v>
      </c>
      <c r="J23" s="107">
        <v>0</v>
      </c>
      <c r="K23" s="6">
        <v>6.8000000000000005E-2</v>
      </c>
    </row>
    <row r="24" spans="1:15" ht="16.5" customHeight="1" x14ac:dyDescent="0.3">
      <c r="A24" s="49" t="s">
        <v>92</v>
      </c>
      <c r="B24" s="105">
        <v>656</v>
      </c>
      <c r="C24" s="99">
        <v>0</v>
      </c>
      <c r="D24" s="99">
        <v>0</v>
      </c>
      <c r="E24" s="99">
        <v>0</v>
      </c>
      <c r="F24" s="118"/>
      <c r="G24" s="99">
        <v>295</v>
      </c>
      <c r="H24" s="99">
        <v>0</v>
      </c>
      <c r="I24" s="99">
        <v>0</v>
      </c>
      <c r="J24" s="99">
        <v>0</v>
      </c>
      <c r="K24" s="105">
        <v>0</v>
      </c>
    </row>
    <row r="25" spans="1:15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18"/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5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118"/>
      <c r="G26" s="99">
        <v>76.650000000000006</v>
      </c>
      <c r="H26" s="99">
        <v>11.77</v>
      </c>
      <c r="I26" s="99">
        <v>2.13</v>
      </c>
      <c r="J26" s="99">
        <v>5.99</v>
      </c>
      <c r="K26" s="105">
        <v>56.75</v>
      </c>
      <c r="O26" s="104"/>
    </row>
    <row r="27" spans="1:15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18"/>
      <c r="G27" s="107">
        <v>80.049118010000001</v>
      </c>
      <c r="H27" s="107">
        <v>0</v>
      </c>
      <c r="I27" s="107">
        <v>0</v>
      </c>
      <c r="J27" s="107">
        <v>80.049118010000001</v>
      </c>
      <c r="K27" s="6">
        <v>0</v>
      </c>
    </row>
    <row r="28" spans="1:15" ht="16.5" customHeight="1" x14ac:dyDescent="0.3">
      <c r="A28" s="49" t="s">
        <v>96</v>
      </c>
      <c r="B28" s="105">
        <v>0.02</v>
      </c>
      <c r="C28" s="99">
        <v>0.02</v>
      </c>
      <c r="D28" s="99">
        <v>0</v>
      </c>
      <c r="E28" s="99">
        <v>0</v>
      </c>
      <c r="F28" s="118"/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5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18"/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5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118"/>
      <c r="G30" s="99">
        <v>4.4619999999999997</v>
      </c>
      <c r="H30" s="99">
        <v>4.3849999999999998</v>
      </c>
      <c r="I30" s="99">
        <v>0</v>
      </c>
      <c r="J30" s="99">
        <v>7.6999999999999999E-2</v>
      </c>
      <c r="K30" s="105">
        <v>0</v>
      </c>
    </row>
    <row r="31" spans="1:15" ht="16.5" customHeight="1" x14ac:dyDescent="0.3">
      <c r="A31" s="49" t="s">
        <v>99</v>
      </c>
      <c r="B31" s="6">
        <v>7</v>
      </c>
      <c r="C31" s="107">
        <v>7</v>
      </c>
      <c r="D31" s="107">
        <v>0</v>
      </c>
      <c r="E31" s="107">
        <v>0</v>
      </c>
      <c r="F31" s="118"/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5" ht="16.5" customHeight="1" x14ac:dyDescent="0.3">
      <c r="A32" s="49" t="s">
        <v>100</v>
      </c>
      <c r="B32" s="105">
        <v>344</v>
      </c>
      <c r="C32" s="99">
        <v>344</v>
      </c>
      <c r="D32" s="99">
        <v>0</v>
      </c>
      <c r="E32" s="99">
        <v>0</v>
      </c>
      <c r="F32" s="118"/>
      <c r="G32" s="99">
        <v>1090.28</v>
      </c>
      <c r="H32" s="99">
        <v>225.43</v>
      </c>
      <c r="I32" s="99">
        <v>403.02</v>
      </c>
      <c r="J32" s="99">
        <v>461.83</v>
      </c>
      <c r="K32" s="105">
        <v>0</v>
      </c>
    </row>
    <row r="33" spans="1:11" ht="16.5" customHeight="1" x14ac:dyDescent="0.3">
      <c r="A33" s="49" t="s">
        <v>101</v>
      </c>
      <c r="B33" s="6">
        <v>277.43</v>
      </c>
      <c r="C33" s="107">
        <v>190.44</v>
      </c>
      <c r="D33" s="107">
        <v>0</v>
      </c>
      <c r="E33" s="107">
        <v>86.99</v>
      </c>
      <c r="F33" s="118"/>
      <c r="G33" s="107">
        <v>771.11</v>
      </c>
      <c r="H33" s="107">
        <v>53.5</v>
      </c>
      <c r="I33" s="107">
        <v>427.98</v>
      </c>
      <c r="J33" s="107">
        <v>137.9</v>
      </c>
      <c r="K33" s="6">
        <v>151.74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118"/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18"/>
      <c r="G35" s="107">
        <v>2123.2199999999998</v>
      </c>
      <c r="H35" s="107">
        <v>372.38</v>
      </c>
      <c r="I35" s="107">
        <v>85.69</v>
      </c>
      <c r="J35" s="107">
        <v>407.39</v>
      </c>
      <c r="K35" s="6">
        <v>1257.76</v>
      </c>
    </row>
    <row r="36" spans="1:11" ht="16.5" customHeight="1" x14ac:dyDescent="0.3">
      <c r="A36" s="53" t="s">
        <v>105</v>
      </c>
      <c r="B36" s="108">
        <v>32485.45</v>
      </c>
      <c r="C36" s="102">
        <v>15850.46</v>
      </c>
      <c r="D36" s="102">
        <v>15267</v>
      </c>
      <c r="E36" s="102">
        <v>711.99</v>
      </c>
      <c r="F36" s="139"/>
      <c r="G36" s="102">
        <v>16364.419118009901</v>
      </c>
      <c r="H36" s="102">
        <v>788.10500000000002</v>
      </c>
      <c r="I36" s="102">
        <v>1019.41</v>
      </c>
      <c r="J36" s="102">
        <v>3551.2561180099901</v>
      </c>
      <c r="K36" s="108">
        <v>1524.6479999999999</v>
      </c>
    </row>
    <row r="37" spans="1:11" ht="16.5" customHeight="1" x14ac:dyDescent="0.3">
      <c r="A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clu17NEWlzoC3I8P4sRjcKtyGd2zmcwEBmDvWhv8St9l17w8UQlors307d/PnfpUfXD/oYccqprPQJKmSWY3Q==" saltValue="k6o+tX/wthoYX2Aj9yq0Jg==" spinCount="100000" sheet="1" objects="1" scenarios="1"/>
  <mergeCells count="1">
    <mergeCell ref="A1:B1"/>
  </mergeCells>
  <conditionalFormatting sqref="B8:K36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A1:XFD1048576">
    <cfRule type="cellIs" dxfId="27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Contents'!B24</f>
        <v>Table 1.10</v>
      </c>
      <c r="B1" s="175"/>
      <c r="C1" s="63"/>
    </row>
    <row r="2" spans="1:9" ht="16.5" customHeight="1" x14ac:dyDescent="0.3">
      <c r="A2" s="4" t="str">
        <f>"UCITS: "&amp;'Table of Contents'!A24&amp;", "&amp;'Table of Contents'!A3</f>
        <v>UCITS: Total Redemptions, 2016:Q1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184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105">
        <v>0</v>
      </c>
    </row>
    <row r="9" spans="1:9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25.35</v>
      </c>
      <c r="C10" s="99">
        <v>0.66</v>
      </c>
      <c r="D10" s="99">
        <v>4.71</v>
      </c>
      <c r="E10" s="99">
        <v>9.56</v>
      </c>
      <c r="F10" s="99">
        <v>9.14</v>
      </c>
      <c r="G10" s="99">
        <v>0</v>
      </c>
      <c r="H10" s="99">
        <v>0</v>
      </c>
      <c r="I10" s="105">
        <v>1.28</v>
      </c>
    </row>
    <row r="11" spans="1:9" ht="16.5" customHeight="1" x14ac:dyDescent="0.3">
      <c r="A11" s="46" t="s">
        <v>79</v>
      </c>
      <c r="B11" s="6">
        <v>584.49</v>
      </c>
      <c r="C11" s="107">
        <v>32</v>
      </c>
      <c r="D11" s="107">
        <v>34.26</v>
      </c>
      <c r="E11" s="107">
        <v>8.9499999999999993</v>
      </c>
      <c r="F11" s="107">
        <v>502.21</v>
      </c>
      <c r="G11" s="107">
        <v>0</v>
      </c>
      <c r="H11" s="107">
        <v>0</v>
      </c>
      <c r="I11" s="6">
        <v>7.07</v>
      </c>
    </row>
    <row r="12" spans="1:9" ht="16.5" customHeight="1" x14ac:dyDescent="0.3">
      <c r="A12" s="46" t="s">
        <v>80</v>
      </c>
      <c r="B12" s="105">
        <v>374.5</v>
      </c>
      <c r="C12" s="99">
        <v>34.770000000000003</v>
      </c>
      <c r="D12" s="99">
        <v>157.22999999999999</v>
      </c>
      <c r="E12" s="99">
        <v>167.35</v>
      </c>
      <c r="F12" s="99">
        <v>1.21</v>
      </c>
      <c r="G12" s="99">
        <v>0.03</v>
      </c>
      <c r="H12" s="99">
        <v>0</v>
      </c>
      <c r="I12" s="105">
        <v>13.92</v>
      </c>
    </row>
    <row r="13" spans="1:9" ht="16.5" customHeight="1" x14ac:dyDescent="0.3">
      <c r="A13" s="46" t="s">
        <v>81</v>
      </c>
      <c r="B13" s="6">
        <v>6005.19</v>
      </c>
      <c r="C13" s="107">
        <v>2327.1</v>
      </c>
      <c r="D13" s="107">
        <v>3573.06</v>
      </c>
      <c r="E13" s="107">
        <v>100.4</v>
      </c>
      <c r="F13" s="107">
        <v>2.84</v>
      </c>
      <c r="G13" s="107">
        <v>0</v>
      </c>
      <c r="H13" s="107">
        <v>0</v>
      </c>
      <c r="I13" s="6">
        <v>1.79</v>
      </c>
    </row>
    <row r="14" spans="1:9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105">
        <v>0</v>
      </c>
    </row>
    <row r="15" spans="1:9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105">
        <v>0</v>
      </c>
    </row>
    <row r="17" spans="1:9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6">
        <v>0</v>
      </c>
    </row>
    <row r="18" spans="1:9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105">
        <v>0</v>
      </c>
    </row>
    <row r="19" spans="1:9" ht="16.5" customHeight="1" x14ac:dyDescent="0.3">
      <c r="A19" s="46" t="s">
        <v>87</v>
      </c>
      <c r="B19" s="6">
        <v>791257</v>
      </c>
      <c r="C19" s="107">
        <v>47732</v>
      </c>
      <c r="D19" s="107">
        <v>45994</v>
      </c>
      <c r="E19" s="107">
        <v>5936</v>
      </c>
      <c r="F19" s="107">
        <v>686857</v>
      </c>
      <c r="G19" s="107">
        <v>0</v>
      </c>
      <c r="H19" s="107">
        <v>0</v>
      </c>
      <c r="I19" s="6">
        <v>4738</v>
      </c>
    </row>
    <row r="20" spans="1:9" ht="16.5" customHeight="1" x14ac:dyDescent="0.3">
      <c r="A20" s="46" t="s">
        <v>88</v>
      </c>
      <c r="B20" s="105">
        <v>14825.09</v>
      </c>
      <c r="C20" s="99">
        <v>1702.07</v>
      </c>
      <c r="D20" s="99">
        <v>4419.84</v>
      </c>
      <c r="E20" s="99">
        <v>3096.64</v>
      </c>
      <c r="F20" s="99">
        <v>964.8</v>
      </c>
      <c r="G20" s="99">
        <v>69.400000000000006</v>
      </c>
      <c r="H20" s="99">
        <v>4572.34</v>
      </c>
      <c r="I20" s="105">
        <v>0</v>
      </c>
    </row>
    <row r="21" spans="1:9" ht="16.5" customHeight="1" x14ac:dyDescent="0.3">
      <c r="A21" s="46" t="s">
        <v>89</v>
      </c>
      <c r="B21" s="6">
        <v>2176.7399999999998</v>
      </c>
      <c r="C21" s="107">
        <v>493.42</v>
      </c>
      <c r="D21" s="107">
        <v>733.99</v>
      </c>
      <c r="E21" s="107">
        <v>282.44</v>
      </c>
      <c r="F21" s="107">
        <v>533.52</v>
      </c>
      <c r="G21" s="107">
        <v>0</v>
      </c>
      <c r="H21" s="107">
        <v>2.4900000000000002</v>
      </c>
      <c r="I21" s="6">
        <v>130.88999999999999</v>
      </c>
    </row>
    <row r="22" spans="1:9" ht="16.5" customHeight="1" x14ac:dyDescent="0.3">
      <c r="A22" s="46" t="s">
        <v>90</v>
      </c>
      <c r="B22" s="105">
        <v>713599</v>
      </c>
      <c r="C22" s="99">
        <v>111909</v>
      </c>
      <c r="D22" s="99">
        <v>137361</v>
      </c>
      <c r="E22" s="99">
        <v>63844</v>
      </c>
      <c r="F22" s="99">
        <v>390917</v>
      </c>
      <c r="G22" s="99">
        <v>0</v>
      </c>
      <c r="H22" s="99">
        <v>0</v>
      </c>
      <c r="I22" s="105">
        <v>9568</v>
      </c>
    </row>
    <row r="23" spans="1:9" ht="16.5" customHeight="1" x14ac:dyDescent="0.3">
      <c r="A23" s="46" t="s">
        <v>91</v>
      </c>
      <c r="B23" s="6">
        <v>567.29041993999999</v>
      </c>
      <c r="C23" s="107">
        <v>18.456</v>
      </c>
      <c r="D23" s="107">
        <v>341.45061385999998</v>
      </c>
      <c r="E23" s="107">
        <v>103.67109418</v>
      </c>
      <c r="F23" s="107">
        <v>26.321999999999999</v>
      </c>
      <c r="G23" s="107">
        <v>0</v>
      </c>
      <c r="H23" s="107">
        <v>2.12651572</v>
      </c>
      <c r="I23" s="6">
        <v>75.264196179999999</v>
      </c>
    </row>
    <row r="24" spans="1:9" ht="16.5" customHeight="1" x14ac:dyDescent="0.3">
      <c r="A24" s="46" t="s">
        <v>92</v>
      </c>
      <c r="B24" s="105">
        <v>2792</v>
      </c>
      <c r="C24" s="99">
        <v>867</v>
      </c>
      <c r="D24" s="99">
        <v>1876</v>
      </c>
      <c r="E24" s="99">
        <v>18</v>
      </c>
      <c r="F24" s="99">
        <v>0</v>
      </c>
      <c r="G24" s="99">
        <v>0</v>
      </c>
      <c r="H24" s="99">
        <v>0</v>
      </c>
      <c r="I24" s="105">
        <v>31</v>
      </c>
    </row>
    <row r="25" spans="1:9" ht="16.5" customHeight="1" x14ac:dyDescent="0.3">
      <c r="A25" s="46" t="s">
        <v>93</v>
      </c>
      <c r="B25" s="6">
        <v>8423.02</v>
      </c>
      <c r="C25" s="107">
        <v>2610.4899999999998</v>
      </c>
      <c r="D25" s="107">
        <v>4001.78</v>
      </c>
      <c r="E25" s="107">
        <v>464.55</v>
      </c>
      <c r="F25" s="107">
        <v>1303.3699999999999</v>
      </c>
      <c r="G25" s="107">
        <v>0</v>
      </c>
      <c r="H25" s="107">
        <v>0</v>
      </c>
      <c r="I25" s="6">
        <v>42.84</v>
      </c>
    </row>
    <row r="26" spans="1:9" ht="16.5" customHeight="1" x14ac:dyDescent="0.3">
      <c r="A26" s="46" t="s">
        <v>94</v>
      </c>
      <c r="B26" s="105">
        <v>3809.31</v>
      </c>
      <c r="C26" s="99">
        <v>1351.69</v>
      </c>
      <c r="D26" s="99">
        <v>624.55999999999995</v>
      </c>
      <c r="E26" s="99">
        <v>537.70000000000005</v>
      </c>
      <c r="F26" s="99">
        <v>1181.54</v>
      </c>
      <c r="G26" s="99">
        <v>0</v>
      </c>
      <c r="H26" s="99">
        <v>63.81</v>
      </c>
      <c r="I26" s="105">
        <v>50</v>
      </c>
    </row>
    <row r="27" spans="1:9" ht="16.5" customHeight="1" x14ac:dyDescent="0.3">
      <c r="A27" s="46" t="s">
        <v>95</v>
      </c>
      <c r="B27" s="6">
        <v>1015.94071278</v>
      </c>
      <c r="C27" s="107">
        <v>62.46822031</v>
      </c>
      <c r="D27" s="107">
        <v>175.17986733000001</v>
      </c>
      <c r="E27" s="107">
        <v>211.64402387000001</v>
      </c>
      <c r="F27" s="107">
        <v>412.11691734999999</v>
      </c>
      <c r="G27" s="107">
        <v>0</v>
      </c>
      <c r="H27" s="107">
        <v>0</v>
      </c>
      <c r="I27" s="6">
        <v>154.53168392000001</v>
      </c>
    </row>
    <row r="28" spans="1:9" ht="16.5" customHeight="1" x14ac:dyDescent="0.3">
      <c r="A28" s="46" t="s">
        <v>96</v>
      </c>
      <c r="B28" s="105">
        <v>445.95</v>
      </c>
      <c r="C28" s="99">
        <v>3.58</v>
      </c>
      <c r="D28" s="99">
        <v>240.02</v>
      </c>
      <c r="E28" s="99">
        <v>8.26</v>
      </c>
      <c r="F28" s="99">
        <v>6.82</v>
      </c>
      <c r="G28" s="99">
        <v>13.62</v>
      </c>
      <c r="H28" s="99">
        <v>8.9499999999999993</v>
      </c>
      <c r="I28" s="105">
        <v>164.71</v>
      </c>
    </row>
    <row r="29" spans="1:9" ht="16.5" customHeight="1" x14ac:dyDescent="0.3">
      <c r="A29" s="46" t="s">
        <v>97</v>
      </c>
      <c r="B29" s="6">
        <v>264.33100000000002</v>
      </c>
      <c r="C29" s="107">
        <v>3.3260000000000001</v>
      </c>
      <c r="D29" s="107">
        <v>142.71299999999999</v>
      </c>
      <c r="E29" s="107">
        <v>106.13</v>
      </c>
      <c r="F29" s="107">
        <v>12.162000000000001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199.155</v>
      </c>
      <c r="C30" s="99">
        <v>125.41500000000001</v>
      </c>
      <c r="D30" s="99">
        <v>21.824000000000002</v>
      </c>
      <c r="E30" s="99">
        <v>23.914000000000001</v>
      </c>
      <c r="F30" s="99">
        <v>28.001999999999999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21461</v>
      </c>
      <c r="C31" s="107">
        <v>4207</v>
      </c>
      <c r="D31" s="107">
        <v>8765</v>
      </c>
      <c r="E31" s="107">
        <v>5304</v>
      </c>
      <c r="F31" s="107">
        <v>2041</v>
      </c>
      <c r="G31" s="107">
        <v>44</v>
      </c>
      <c r="H31" s="107">
        <v>1100</v>
      </c>
      <c r="I31" s="6">
        <v>0</v>
      </c>
    </row>
    <row r="32" spans="1:9" ht="16.5" customHeight="1" x14ac:dyDescent="0.3">
      <c r="A32" s="46" t="s">
        <v>100</v>
      </c>
      <c r="B32" s="105">
        <v>14832.3</v>
      </c>
      <c r="C32" s="99">
        <v>7695.28</v>
      </c>
      <c r="D32" s="99">
        <v>2495.2199999999998</v>
      </c>
      <c r="E32" s="99">
        <v>1783.23</v>
      </c>
      <c r="F32" s="99">
        <v>2850.51</v>
      </c>
      <c r="G32" s="99">
        <v>0</v>
      </c>
      <c r="H32" s="99">
        <v>2.69</v>
      </c>
      <c r="I32" s="105">
        <v>5.38</v>
      </c>
    </row>
    <row r="33" spans="1:9" ht="16.5" customHeight="1" x14ac:dyDescent="0.3">
      <c r="A33" s="46" t="s">
        <v>101</v>
      </c>
      <c r="B33" s="6">
        <v>23636.1</v>
      </c>
      <c r="C33" s="107">
        <v>4528.3999999999996</v>
      </c>
      <c r="D33" s="107">
        <v>6486.44</v>
      </c>
      <c r="E33" s="107">
        <v>4896.3599999999997</v>
      </c>
      <c r="F33" s="107">
        <v>7724.9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105">
        <v>0</v>
      </c>
    </row>
    <row r="35" spans="1:9" ht="16.5" customHeight="1" x14ac:dyDescent="0.3">
      <c r="A35" s="46" t="s">
        <v>103</v>
      </c>
      <c r="B35" s="6">
        <v>65933.66</v>
      </c>
      <c r="C35" s="107">
        <v>39683.31</v>
      </c>
      <c r="D35" s="107">
        <v>11108.42</v>
      </c>
      <c r="E35" s="107">
        <v>3881.97</v>
      </c>
      <c r="F35" s="107">
        <v>635.69000000000005</v>
      </c>
      <c r="G35" s="107">
        <v>30.88</v>
      </c>
      <c r="H35" s="107">
        <v>3919.29</v>
      </c>
      <c r="I35" s="6">
        <v>6674.11</v>
      </c>
    </row>
    <row r="36" spans="1:9" ht="16.5" customHeight="1" x14ac:dyDescent="0.3">
      <c r="A36" s="47" t="s">
        <v>105</v>
      </c>
      <c r="B36" s="108">
        <v>1672227.4171327199</v>
      </c>
      <c r="C36" s="102">
        <v>225387.43522030901</v>
      </c>
      <c r="D36" s="102">
        <v>228556.69748119</v>
      </c>
      <c r="E36" s="102">
        <v>90784.769118049997</v>
      </c>
      <c r="F36" s="102">
        <v>1096010.1529173499</v>
      </c>
      <c r="G36" s="102">
        <v>157.93</v>
      </c>
      <c r="H36" s="102">
        <v>9671.6965157199993</v>
      </c>
      <c r="I36" s="108">
        <v>21658.7858801</v>
      </c>
    </row>
    <row r="37" spans="1:9" ht="16.5" customHeight="1" x14ac:dyDescent="0.3">
      <c r="A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1me7ZYrVPAF0gIJcm8U0c3VTYEw4LNV0Y6tjPHCpMx7nK+vf34m+7/pW06vRc5FI6pC+5MWbegLUyjQgCeVh+g==" saltValue="nfmPa9fwxK065lP4rk7VhQ==" spinCount="100000" sheet="1" objects="1" scenarios="1"/>
  <mergeCells count="1">
    <mergeCell ref="A1:B1"/>
  </mergeCells>
  <conditionalFormatting sqref="B8:I36">
    <cfRule type="cellIs" dxfId="274" priority="2" operator="between">
      <formula>0</formula>
      <formula>0.1</formula>
    </cfRule>
    <cfRule type="cellIs" dxfId="273" priority="3" operator="lessThan">
      <formula>0</formula>
    </cfRule>
    <cfRule type="cellIs" dxfId="272" priority="4" operator="greaterThanOrEqual">
      <formula>0.1</formula>
    </cfRule>
  </conditionalFormatting>
  <conditionalFormatting sqref="A1:XFD1048576">
    <cfRule type="cellIs" dxfId="27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Contents'!B25</f>
        <v>Table 1.11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185</v>
      </c>
      <c r="C6" s="54"/>
      <c r="D6" s="54"/>
      <c r="E6" s="54"/>
      <c r="F6" s="38"/>
      <c r="G6" s="54" t="s">
        <v>186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13.92</v>
      </c>
      <c r="H12" s="99">
        <v>0</v>
      </c>
      <c r="I12" s="99">
        <v>0</v>
      </c>
      <c r="J12" s="99">
        <v>0</v>
      </c>
      <c r="K12" s="105">
        <v>13.92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10.61</v>
      </c>
      <c r="H13" s="107">
        <v>1.0900000000000001</v>
      </c>
      <c r="I13" s="107">
        <v>0.12</v>
      </c>
      <c r="J13" s="107">
        <v>9.4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7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  <c r="P17" s="83"/>
      <c r="Q17" s="83"/>
    </row>
    <row r="18" spans="1:17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7" ht="16.5" customHeight="1" x14ac:dyDescent="0.3">
      <c r="A19" s="49" t="s">
        <v>87</v>
      </c>
      <c r="B19" s="6">
        <v>24177</v>
      </c>
      <c r="C19" s="107">
        <v>14956</v>
      </c>
      <c r="D19" s="107">
        <v>8285</v>
      </c>
      <c r="E19" s="6">
        <v>936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7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2180.19</v>
      </c>
      <c r="H20" s="99">
        <v>173.03</v>
      </c>
      <c r="I20" s="99">
        <v>109.61</v>
      </c>
      <c r="J20" s="99">
        <v>1897.55</v>
      </c>
      <c r="K20" s="105">
        <v>0</v>
      </c>
    </row>
    <row r="21" spans="1:17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20.170000000000002</v>
      </c>
      <c r="H21" s="107">
        <v>0</v>
      </c>
      <c r="I21" s="107">
        <v>6.32</v>
      </c>
      <c r="J21" s="107">
        <v>0</v>
      </c>
      <c r="K21" s="6">
        <v>13.85</v>
      </c>
    </row>
    <row r="22" spans="1:17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8630</v>
      </c>
      <c r="H22" s="99">
        <v>0</v>
      </c>
      <c r="I22" s="99">
        <v>0</v>
      </c>
      <c r="J22" s="99">
        <v>0</v>
      </c>
      <c r="K22" s="105">
        <v>0</v>
      </c>
    </row>
    <row r="23" spans="1:17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0.186</v>
      </c>
      <c r="H23" s="107">
        <v>0</v>
      </c>
      <c r="I23" s="107">
        <v>0</v>
      </c>
      <c r="J23" s="107">
        <v>0</v>
      </c>
      <c r="K23" s="6">
        <v>0.186</v>
      </c>
    </row>
    <row r="24" spans="1:17" ht="16.5" customHeight="1" x14ac:dyDescent="0.3">
      <c r="A24" s="49" t="s">
        <v>92</v>
      </c>
      <c r="B24" s="105">
        <v>922</v>
      </c>
      <c r="C24" s="99">
        <v>0</v>
      </c>
      <c r="D24" s="99">
        <v>0</v>
      </c>
      <c r="E24" s="105">
        <v>0</v>
      </c>
      <c r="F24" s="113"/>
      <c r="G24" s="105">
        <v>577</v>
      </c>
      <c r="H24" s="99">
        <v>0</v>
      </c>
      <c r="I24" s="99">
        <v>0</v>
      </c>
      <c r="J24" s="99">
        <v>0</v>
      </c>
      <c r="K24" s="105">
        <v>0</v>
      </c>
    </row>
    <row r="25" spans="1:17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7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69.45</v>
      </c>
      <c r="H26" s="99">
        <v>16.690000000000001</v>
      </c>
      <c r="I26" s="99">
        <v>0.21</v>
      </c>
      <c r="J26" s="99">
        <v>24.04</v>
      </c>
      <c r="K26" s="105">
        <v>28.52</v>
      </c>
    </row>
    <row r="27" spans="1:17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141.03151066999999</v>
      </c>
      <c r="H27" s="107">
        <v>0</v>
      </c>
      <c r="I27" s="107">
        <v>0</v>
      </c>
      <c r="J27" s="107">
        <v>141.03151066999999</v>
      </c>
      <c r="K27" s="6">
        <v>0</v>
      </c>
    </row>
    <row r="28" spans="1:17" ht="16.5" customHeight="1" x14ac:dyDescent="0.3">
      <c r="A28" s="49" t="s">
        <v>96</v>
      </c>
      <c r="B28" s="105">
        <v>0.04</v>
      </c>
      <c r="C28" s="99">
        <v>0.04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7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7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4.069</v>
      </c>
      <c r="H30" s="99">
        <v>3.7240000000000002</v>
      </c>
      <c r="I30" s="99">
        <v>0</v>
      </c>
      <c r="J30" s="99">
        <v>0.34499999999999997</v>
      </c>
      <c r="K30" s="105">
        <v>0</v>
      </c>
    </row>
    <row r="31" spans="1:17" ht="16.5" customHeight="1" x14ac:dyDescent="0.3">
      <c r="A31" s="49" t="s">
        <v>99</v>
      </c>
      <c r="B31" s="6">
        <v>89</v>
      </c>
      <c r="C31" s="107">
        <v>89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7" ht="16.5" customHeight="1" x14ac:dyDescent="0.3">
      <c r="A32" s="49" t="s">
        <v>100</v>
      </c>
      <c r="B32" s="105">
        <v>294.77</v>
      </c>
      <c r="C32" s="99">
        <v>294.77</v>
      </c>
      <c r="D32" s="99">
        <v>0</v>
      </c>
      <c r="E32" s="105">
        <v>0</v>
      </c>
      <c r="F32" s="113"/>
      <c r="G32" s="105">
        <v>1085.8699999999999</v>
      </c>
      <c r="H32" s="99">
        <v>182.64</v>
      </c>
      <c r="I32" s="99">
        <v>527.51</v>
      </c>
      <c r="J32" s="99">
        <v>375.72</v>
      </c>
      <c r="K32" s="105">
        <v>0</v>
      </c>
    </row>
    <row r="33" spans="1:11" ht="16.5" customHeight="1" x14ac:dyDescent="0.3">
      <c r="A33" s="49" t="s">
        <v>101</v>
      </c>
      <c r="B33" s="6">
        <v>137.36000000000001</v>
      </c>
      <c r="C33" s="107">
        <v>137.36000000000001</v>
      </c>
      <c r="D33" s="107">
        <v>0</v>
      </c>
      <c r="E33" s="6">
        <v>0</v>
      </c>
      <c r="F33" s="113"/>
      <c r="G33" s="6">
        <v>865.41</v>
      </c>
      <c r="H33" s="107">
        <v>3.04</v>
      </c>
      <c r="I33" s="107">
        <v>617.37</v>
      </c>
      <c r="J33" s="107">
        <v>59.07</v>
      </c>
      <c r="K33" s="6">
        <v>185.93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1245.23</v>
      </c>
      <c r="H35" s="107">
        <v>432.93</v>
      </c>
      <c r="I35" s="107">
        <v>74.41</v>
      </c>
      <c r="J35" s="107">
        <v>338.36</v>
      </c>
      <c r="K35" s="6">
        <v>399.54</v>
      </c>
    </row>
    <row r="36" spans="1:11" ht="16.5" customHeight="1" x14ac:dyDescent="0.3">
      <c r="A36" s="53" t="s">
        <v>105</v>
      </c>
      <c r="B36" s="108">
        <v>25620.17</v>
      </c>
      <c r="C36" s="102">
        <v>15477.17</v>
      </c>
      <c r="D36" s="102">
        <v>8285</v>
      </c>
      <c r="E36" s="108">
        <v>936</v>
      </c>
      <c r="F36" s="114"/>
      <c r="G36" s="108">
        <v>14843.13651067</v>
      </c>
      <c r="H36" s="102">
        <v>813.14400000000001</v>
      </c>
      <c r="I36" s="102">
        <v>1335.55</v>
      </c>
      <c r="J36" s="102">
        <v>2845.5165106699901</v>
      </c>
      <c r="K36" s="108">
        <v>641.94600000000003</v>
      </c>
    </row>
    <row r="37" spans="1:11" ht="16.5" customHeight="1" x14ac:dyDescent="0.3">
      <c r="A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ZpahfmfB9s58PT50KMPirqUbudN6vwB+S3rf2v15wEPyxT9Jlg2Q+adBgcC2WbPjHjHey+xwDR2SLZhKbNlPw==" saltValue="Bh6ONNywOnH7DsWne2PjdA==" spinCount="100000" sheet="1" objects="1" scenarios="1"/>
  <mergeCells count="1">
    <mergeCell ref="A1:B1"/>
  </mergeCells>
  <conditionalFormatting sqref="B8:K36">
    <cfRule type="cellIs" dxfId="270" priority="2" operator="between">
      <formula>0</formula>
      <formula>0.1</formula>
    </cfRule>
    <cfRule type="cellIs" dxfId="269" priority="3" operator="lessThan">
      <formula>0</formula>
    </cfRule>
    <cfRule type="cellIs" dxfId="268" priority="4" operator="greaterThanOrEqual">
      <formula>0.1</formula>
    </cfRule>
  </conditionalFormatting>
  <conditionalFormatting sqref="A1:XFD1048576">
    <cfRule type="cellIs" dxfId="26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Contents'!B28</f>
        <v>Table 1.12</v>
      </c>
      <c r="B1" s="175"/>
      <c r="C1" s="40"/>
    </row>
    <row r="2" spans="1:10" ht="16.5" customHeight="1" x14ac:dyDescent="0.3">
      <c r="A2" s="4" t="str">
        <f>"AIF: "&amp;'Table of Contents'!A12&amp;", "&amp;'Table of Contents'!A3</f>
        <v>AIF: Total Net Assets , 2016:Q1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192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0" ht="16.5" customHeight="1" x14ac:dyDescent="0.3">
      <c r="A8" s="46" t="s">
        <v>76</v>
      </c>
      <c r="B8" s="105">
        <v>89226.072</v>
      </c>
      <c r="C8" s="99">
        <v>8270.6059999999998</v>
      </c>
      <c r="D8" s="99">
        <v>26906.468000000001</v>
      </c>
      <c r="E8" s="99">
        <v>46272.239000000001</v>
      </c>
      <c r="F8" s="99">
        <v>0</v>
      </c>
      <c r="G8" s="99">
        <v>1298.395</v>
      </c>
      <c r="H8" s="99">
        <v>405.07600000000002</v>
      </c>
      <c r="I8" s="99">
        <v>5915.1689999999999</v>
      </c>
      <c r="J8" s="105">
        <v>158.119</v>
      </c>
    </row>
    <row r="9" spans="1:10" ht="16.5" customHeight="1" x14ac:dyDescent="0.3">
      <c r="A9" s="46" t="s">
        <v>77</v>
      </c>
      <c r="B9" s="6">
        <v>49089.433824765001</v>
      </c>
      <c r="C9" s="107">
        <v>1754.8733468319999</v>
      </c>
      <c r="D9" s="107">
        <v>5093.4445552110001</v>
      </c>
      <c r="E9" s="107">
        <v>13661.544091992</v>
      </c>
      <c r="F9" s="107">
        <v>3883.1727290429999</v>
      </c>
      <c r="G9" s="107">
        <v>7529.2267979799999</v>
      </c>
      <c r="H9" s="107">
        <v>0</v>
      </c>
      <c r="I9" s="107">
        <v>0</v>
      </c>
      <c r="J9" s="6">
        <v>17167.172303707001</v>
      </c>
    </row>
    <row r="10" spans="1:10" ht="16.5" customHeight="1" x14ac:dyDescent="0.3">
      <c r="A10" s="46" t="s">
        <v>78</v>
      </c>
      <c r="B10" s="105">
        <v>2.4300000000000002</v>
      </c>
      <c r="C10" s="99">
        <v>0</v>
      </c>
      <c r="D10" s="99">
        <v>0</v>
      </c>
      <c r="E10" s="99">
        <v>2.4300000000000002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</row>
    <row r="11" spans="1:10" ht="16.5" customHeight="1" x14ac:dyDescent="0.3">
      <c r="A11" s="46" t="s">
        <v>79</v>
      </c>
      <c r="B11" s="6">
        <v>366.49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</row>
    <row r="12" spans="1:10" ht="16.5" customHeight="1" x14ac:dyDescent="0.3">
      <c r="A12" s="46" t="s">
        <v>80</v>
      </c>
      <c r="B12" s="105">
        <v>488.53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488.53</v>
      </c>
      <c r="J12" s="105">
        <v>0</v>
      </c>
    </row>
    <row r="13" spans="1:10" ht="16.5" customHeight="1" x14ac:dyDescent="0.3">
      <c r="A13" s="46" t="s">
        <v>81</v>
      </c>
      <c r="B13" s="6">
        <v>148050.82</v>
      </c>
      <c r="C13" s="107">
        <v>55100.1</v>
      </c>
      <c r="D13" s="107">
        <v>67523.56</v>
      </c>
      <c r="E13" s="107">
        <v>20773.78</v>
      </c>
      <c r="F13" s="107">
        <v>135.27000000000001</v>
      </c>
      <c r="G13" s="107">
        <v>0</v>
      </c>
      <c r="H13" s="107">
        <v>756.47</v>
      </c>
      <c r="I13" s="107">
        <v>0</v>
      </c>
      <c r="J13" s="6">
        <v>3761.63</v>
      </c>
    </row>
    <row r="14" spans="1:10" ht="16.5" customHeight="1" x14ac:dyDescent="0.3">
      <c r="A14" s="46" t="s">
        <v>82</v>
      </c>
      <c r="B14" s="105">
        <v>18722.87241</v>
      </c>
      <c r="C14" s="99">
        <v>3754.8250889999999</v>
      </c>
      <c r="D14" s="99">
        <v>5297.1329640000004</v>
      </c>
      <c r="E14" s="99">
        <v>7212.0027170000003</v>
      </c>
      <c r="F14" s="99">
        <v>338.5089175</v>
      </c>
      <c r="G14" s="99">
        <v>108.8017536</v>
      </c>
      <c r="H14" s="99">
        <v>0</v>
      </c>
      <c r="I14" s="99">
        <v>25.57569063</v>
      </c>
      <c r="J14" s="105">
        <v>1986.025275</v>
      </c>
    </row>
    <row r="15" spans="1:10" ht="16.5" customHeight="1" x14ac:dyDescent="0.3">
      <c r="A15" s="46" t="s">
        <v>83</v>
      </c>
      <c r="B15" s="6">
        <v>909137</v>
      </c>
      <c r="C15" s="107">
        <v>86125</v>
      </c>
      <c r="D15" s="107">
        <v>129484</v>
      </c>
      <c r="E15" s="107">
        <v>155509</v>
      </c>
      <c r="F15" s="107">
        <v>40211</v>
      </c>
      <c r="G15" s="107">
        <v>17955</v>
      </c>
      <c r="H15" s="107">
        <v>0</v>
      </c>
      <c r="I15" s="107">
        <v>93800</v>
      </c>
      <c r="J15" s="6">
        <v>386053</v>
      </c>
    </row>
    <row r="16" spans="1:10" ht="16.5" customHeight="1" x14ac:dyDescent="0.3">
      <c r="A16" s="46" t="s">
        <v>84</v>
      </c>
      <c r="B16" s="105">
        <v>1460124.0020000001</v>
      </c>
      <c r="C16" s="99">
        <v>87038.892999999996</v>
      </c>
      <c r="D16" s="99">
        <v>379154.69900000002</v>
      </c>
      <c r="E16" s="99">
        <v>763923.728</v>
      </c>
      <c r="F16" s="99">
        <v>6209.15</v>
      </c>
      <c r="G16" s="99">
        <v>0</v>
      </c>
      <c r="H16" s="99">
        <v>1060.1030000000001</v>
      </c>
      <c r="I16" s="99">
        <v>142443.31200000001</v>
      </c>
      <c r="J16" s="105">
        <v>80294.116999999998</v>
      </c>
    </row>
    <row r="17" spans="1:10" ht="16.5" customHeight="1" x14ac:dyDescent="0.3">
      <c r="A17" s="46" t="s">
        <v>85</v>
      </c>
      <c r="B17" s="6">
        <v>2655.02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2637.21</v>
      </c>
      <c r="J17" s="6">
        <v>17.809999999999999</v>
      </c>
    </row>
    <row r="18" spans="1:10" ht="16.5" customHeight="1" x14ac:dyDescent="0.3">
      <c r="A18" s="46" t="s">
        <v>86</v>
      </c>
      <c r="B18" s="105">
        <v>17493.060000000001</v>
      </c>
      <c r="C18" s="99">
        <v>961.17</v>
      </c>
      <c r="D18" s="99">
        <v>3949.48</v>
      </c>
      <c r="E18" s="99">
        <v>2431.35</v>
      </c>
      <c r="F18" s="99">
        <v>3928.96</v>
      </c>
      <c r="G18" s="99">
        <v>1320.63</v>
      </c>
      <c r="H18" s="99">
        <v>2658.29</v>
      </c>
      <c r="I18" s="99">
        <v>2049.11</v>
      </c>
      <c r="J18" s="105">
        <v>194.05</v>
      </c>
    </row>
    <row r="19" spans="1:10" ht="16.5" customHeight="1" x14ac:dyDescent="0.3">
      <c r="A19" s="46" t="s">
        <v>87</v>
      </c>
      <c r="B19" s="6">
        <v>443217</v>
      </c>
      <c r="C19" s="107">
        <v>0</v>
      </c>
      <c r="D19" s="107">
        <v>0</v>
      </c>
      <c r="E19" s="107">
        <v>0</v>
      </c>
      <c r="F19" s="107">
        <v>4601</v>
      </c>
      <c r="G19" s="107">
        <v>0</v>
      </c>
      <c r="H19" s="107">
        <v>0</v>
      </c>
      <c r="I19" s="107">
        <v>10084</v>
      </c>
      <c r="J19" s="6">
        <v>428532</v>
      </c>
    </row>
    <row r="20" spans="1:10" ht="16.5" customHeight="1" x14ac:dyDescent="0.3">
      <c r="A20" s="46" t="s">
        <v>88</v>
      </c>
      <c r="B20" s="105">
        <v>54293.96</v>
      </c>
      <c r="C20" s="99">
        <v>0</v>
      </c>
      <c r="D20" s="99">
        <v>541.15</v>
      </c>
      <c r="E20" s="99">
        <v>2545.71</v>
      </c>
      <c r="F20" s="99">
        <v>0</v>
      </c>
      <c r="G20" s="99">
        <v>0</v>
      </c>
      <c r="H20" s="99">
        <v>1154.68</v>
      </c>
      <c r="I20" s="99">
        <v>46215.39</v>
      </c>
      <c r="J20" s="105">
        <v>3837.03</v>
      </c>
    </row>
    <row r="21" spans="1:10" ht="16.5" customHeight="1" x14ac:dyDescent="0.3">
      <c r="A21" s="46" t="s">
        <v>89</v>
      </c>
      <c r="B21" s="6">
        <v>15942.51</v>
      </c>
      <c r="C21" s="107">
        <v>1458.77</v>
      </c>
      <c r="D21" s="107">
        <v>999.75</v>
      </c>
      <c r="E21" s="107">
        <v>8836.67</v>
      </c>
      <c r="F21" s="107">
        <v>0</v>
      </c>
      <c r="G21" s="107">
        <v>0</v>
      </c>
      <c r="H21" s="107">
        <v>60.17</v>
      </c>
      <c r="I21" s="107">
        <v>5.34</v>
      </c>
      <c r="J21" s="6">
        <v>4581.8100000000004</v>
      </c>
    </row>
    <row r="22" spans="1:10" ht="16.5" customHeight="1" x14ac:dyDescent="0.3">
      <c r="A22" s="46" t="s">
        <v>90</v>
      </c>
      <c r="B22" s="105">
        <v>547986</v>
      </c>
      <c r="C22" s="99">
        <v>62671</v>
      </c>
      <c r="D22" s="99">
        <v>93006</v>
      </c>
      <c r="E22" s="99">
        <v>164591</v>
      </c>
      <c r="F22" s="99">
        <v>21885</v>
      </c>
      <c r="G22" s="99">
        <v>0</v>
      </c>
      <c r="H22" s="99">
        <v>0</v>
      </c>
      <c r="I22" s="99">
        <v>45011</v>
      </c>
      <c r="J22" s="105">
        <v>160822</v>
      </c>
    </row>
    <row r="23" spans="1:10" ht="16.5" customHeight="1" x14ac:dyDescent="0.3">
      <c r="A23" s="46" t="s">
        <v>91</v>
      </c>
      <c r="B23" s="6">
        <v>7260.0138576957197</v>
      </c>
      <c r="C23" s="107">
        <v>1768.5586533694</v>
      </c>
      <c r="D23" s="107">
        <v>661.70576579265401</v>
      </c>
      <c r="E23" s="107">
        <v>190.99235892999999</v>
      </c>
      <c r="F23" s="107">
        <v>0</v>
      </c>
      <c r="G23" s="107">
        <v>0</v>
      </c>
      <c r="H23" s="107">
        <v>17.549985</v>
      </c>
      <c r="I23" s="107">
        <v>278.28824143254297</v>
      </c>
      <c r="J23" s="6">
        <v>4342.9188531711197</v>
      </c>
    </row>
    <row r="24" spans="1:10" ht="16.5" customHeight="1" x14ac:dyDescent="0.3">
      <c r="A24" s="46" t="s">
        <v>92</v>
      </c>
      <c r="B24" s="105">
        <v>705560</v>
      </c>
      <c r="C24" s="99">
        <v>234597</v>
      </c>
      <c r="D24" s="99">
        <v>251245</v>
      </c>
      <c r="E24" s="99">
        <v>16117</v>
      </c>
      <c r="F24" s="99">
        <v>0</v>
      </c>
      <c r="G24" s="99">
        <v>0</v>
      </c>
      <c r="H24" s="99">
        <v>0</v>
      </c>
      <c r="I24" s="99">
        <v>93295</v>
      </c>
      <c r="J24" s="105">
        <v>110306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</row>
    <row r="26" spans="1:10" ht="16.5" customHeight="1" x14ac:dyDescent="0.3">
      <c r="A26" s="46" t="s">
        <v>94</v>
      </c>
      <c r="B26" s="105">
        <v>38266.68</v>
      </c>
      <c r="C26" s="99">
        <v>2330.4</v>
      </c>
      <c r="D26" s="99">
        <v>3507.57</v>
      </c>
      <c r="E26" s="99">
        <v>4025.68</v>
      </c>
      <c r="F26" s="99">
        <v>1546.75</v>
      </c>
      <c r="G26" s="99">
        <v>0</v>
      </c>
      <c r="H26" s="99">
        <v>1518.94</v>
      </c>
      <c r="I26" s="99">
        <v>483.65</v>
      </c>
      <c r="J26" s="105">
        <v>24853.7</v>
      </c>
    </row>
    <row r="27" spans="1:10" ht="16.5" customHeight="1" x14ac:dyDescent="0.3">
      <c r="A27" s="46" t="s">
        <v>95</v>
      </c>
      <c r="B27" s="6">
        <v>15078.9597639684</v>
      </c>
      <c r="C27" s="107">
        <v>2.79677709</v>
      </c>
      <c r="D27" s="107">
        <v>51.209701430000003</v>
      </c>
      <c r="E27" s="107">
        <v>31.764862140000002</v>
      </c>
      <c r="F27" s="107">
        <v>1199.9998668000001</v>
      </c>
      <c r="G27" s="107">
        <v>246.93502749000001</v>
      </c>
      <c r="H27" s="107">
        <v>29.692323259999998</v>
      </c>
      <c r="I27" s="107">
        <v>11046.91009553</v>
      </c>
      <c r="J27" s="6">
        <v>2469.6511102284098</v>
      </c>
    </row>
    <row r="28" spans="1:10" ht="16.5" customHeight="1" x14ac:dyDescent="0.3">
      <c r="A28" s="46" t="s">
        <v>96</v>
      </c>
      <c r="B28" s="105">
        <v>4160.8900000000003</v>
      </c>
      <c r="C28" s="99">
        <v>25.13</v>
      </c>
      <c r="D28" s="99">
        <v>0</v>
      </c>
      <c r="E28" s="99">
        <v>10.02</v>
      </c>
      <c r="F28" s="99">
        <v>0</v>
      </c>
      <c r="G28" s="99">
        <v>0</v>
      </c>
      <c r="H28" s="99">
        <v>49.81</v>
      </c>
      <c r="I28" s="99">
        <v>0</v>
      </c>
      <c r="J28" s="105">
        <v>4075.94</v>
      </c>
    </row>
    <row r="29" spans="1:10" ht="16.5" customHeight="1" x14ac:dyDescent="0.3">
      <c r="A29" s="46" t="s">
        <v>97</v>
      </c>
      <c r="B29" s="6">
        <v>1644.826</v>
      </c>
      <c r="C29" s="107">
        <v>2.8159999999999998</v>
      </c>
      <c r="D29" s="107">
        <v>6.8840000000000003</v>
      </c>
      <c r="E29" s="107">
        <v>229.31100000000001</v>
      </c>
      <c r="F29" s="107">
        <v>536.29399999999998</v>
      </c>
      <c r="G29" s="107">
        <v>0</v>
      </c>
      <c r="H29" s="107">
        <v>0</v>
      </c>
      <c r="I29" s="107">
        <v>869.52099999999996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</row>
    <row r="31" spans="1:10" ht="16.5" customHeight="1" x14ac:dyDescent="0.3">
      <c r="A31" s="46" t="s">
        <v>99</v>
      </c>
      <c r="B31" s="6">
        <v>67780</v>
      </c>
      <c r="C31" s="107">
        <v>5390</v>
      </c>
      <c r="D31" s="107">
        <v>14262</v>
      </c>
      <c r="E31" s="107">
        <v>25077</v>
      </c>
      <c r="F31" s="107">
        <v>61</v>
      </c>
      <c r="G31" s="107">
        <v>20799</v>
      </c>
      <c r="H31" s="107">
        <v>263</v>
      </c>
      <c r="I31" s="107">
        <v>390</v>
      </c>
      <c r="J31" s="6">
        <v>1538</v>
      </c>
    </row>
    <row r="32" spans="1:10" ht="16.5" customHeight="1" x14ac:dyDescent="0.3">
      <c r="A32" s="46" t="s">
        <v>100</v>
      </c>
      <c r="B32" s="105">
        <v>21429.98</v>
      </c>
      <c r="C32" s="99">
        <v>6466.56</v>
      </c>
      <c r="D32" s="99">
        <v>2233.64</v>
      </c>
      <c r="E32" s="99">
        <v>8481.4599999999991</v>
      </c>
      <c r="F32" s="99">
        <v>171.48</v>
      </c>
      <c r="G32" s="99">
        <v>0</v>
      </c>
      <c r="H32" s="99">
        <v>1812.41</v>
      </c>
      <c r="I32" s="99">
        <v>0</v>
      </c>
      <c r="J32" s="105">
        <v>2264.4299999999998</v>
      </c>
    </row>
    <row r="33" spans="1:10" ht="16.5" customHeight="1" x14ac:dyDescent="0.3">
      <c r="A33" s="46" t="s">
        <v>101</v>
      </c>
      <c r="B33" s="6">
        <v>86901.72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22039.42</v>
      </c>
      <c r="J33" s="6">
        <v>64862.29</v>
      </c>
    </row>
    <row r="34" spans="1:10" ht="16.5" customHeight="1" x14ac:dyDescent="0.3">
      <c r="A34" s="46" t="s">
        <v>102</v>
      </c>
      <c r="B34" s="105">
        <v>16908.560000000001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16355.43</v>
      </c>
      <c r="J34" s="105">
        <v>553.13</v>
      </c>
    </row>
    <row r="35" spans="1:10" ht="16.5" customHeight="1" x14ac:dyDescent="0.3">
      <c r="A35" s="46" t="s">
        <v>103</v>
      </c>
      <c r="B35" s="6">
        <v>388460.01</v>
      </c>
      <c r="C35" s="107">
        <v>32326.75</v>
      </c>
      <c r="D35" s="107">
        <v>3668.57</v>
      </c>
      <c r="E35" s="107">
        <v>64825.51</v>
      </c>
      <c r="F35" s="107">
        <v>614.35</v>
      </c>
      <c r="G35" s="107">
        <v>748.16</v>
      </c>
      <c r="H35" s="107">
        <v>2205.75</v>
      </c>
      <c r="I35" s="107">
        <v>31056.400000000001</v>
      </c>
      <c r="J35" s="6">
        <v>253014.52</v>
      </c>
    </row>
    <row r="36" spans="1:10" ht="16.5" customHeight="1" x14ac:dyDescent="0.3">
      <c r="A36" s="47" t="s">
        <v>105</v>
      </c>
      <c r="B36" s="108">
        <v>5110246.8398564197</v>
      </c>
      <c r="C36" s="102">
        <v>590045.24886629102</v>
      </c>
      <c r="D36" s="102">
        <v>987592.26398643304</v>
      </c>
      <c r="E36" s="102">
        <v>1304748.1920300601</v>
      </c>
      <c r="F36" s="102">
        <v>85321.935513343007</v>
      </c>
      <c r="G36" s="102">
        <v>50006.148579069901</v>
      </c>
      <c r="H36" s="102">
        <v>11991.94130826</v>
      </c>
      <c r="I36" s="102">
        <v>524489.256027592</v>
      </c>
      <c r="J36" s="108">
        <v>1555685.3435420999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</row>
  </sheetData>
  <sheetProtection algorithmName="SHA-512" hashValue="ikawcnH7UAEquc6fwiqPcFwskUpESBEt1dRKVwSoirXZoQMo/2B80nVmwg2ADkm5L77E8ovTfJjhvVcc7tFyjA==" saltValue="JOAVHhP3fiC1xnGTU7J1rg==" spinCount="100000" sheet="1" objects="1" scenarios="1"/>
  <mergeCells count="1">
    <mergeCell ref="A1:B1"/>
  </mergeCells>
  <conditionalFormatting sqref="B8:J36">
    <cfRule type="cellIs" dxfId="266" priority="2" operator="between">
      <formula>0</formula>
      <formula>0.1</formula>
    </cfRule>
    <cfRule type="cellIs" dxfId="265" priority="3" operator="lessThan">
      <formula>0</formula>
    </cfRule>
    <cfRule type="cellIs" dxfId="264" priority="4" operator="greaterThanOrEqual">
      <formula>0.1</formula>
    </cfRule>
  </conditionalFormatting>
  <conditionalFormatting sqref="A1:XFD1048576">
    <cfRule type="cellIs" dxfId="263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2" customWidth="1"/>
    <col min="12" max="16384" width="16.7109375" style="1"/>
  </cols>
  <sheetData>
    <row r="1" spans="1:13" ht="16.5" customHeight="1" x14ac:dyDescent="0.3">
      <c r="A1" s="175" t="str">
        <f>'Table of Contents'!B29</f>
        <v>Table 1.13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4" t="s">
        <v>206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158.119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158.119</v>
      </c>
      <c r="K8" s="113" t="e">
        <f>#REF!</f>
        <v>#REF!</v>
      </c>
      <c r="L8" s="98">
        <v>158.119</v>
      </c>
      <c r="M8" s="100">
        <v>0</v>
      </c>
    </row>
    <row r="9" spans="1:13" ht="16.5" customHeight="1" x14ac:dyDescent="0.3">
      <c r="A9" s="49" t="s">
        <v>77</v>
      </c>
      <c r="B9" s="6">
        <v>17167.172303707001</v>
      </c>
      <c r="C9" s="107">
        <v>0</v>
      </c>
      <c r="D9" s="107">
        <v>0</v>
      </c>
      <c r="E9" s="107">
        <v>0</v>
      </c>
      <c r="F9" s="107">
        <v>16691.110840473</v>
      </c>
      <c r="G9" s="107">
        <v>0</v>
      </c>
      <c r="H9" s="107">
        <v>129.69118109999999</v>
      </c>
      <c r="I9" s="107">
        <v>0</v>
      </c>
      <c r="J9" s="6">
        <v>346.37028213399998</v>
      </c>
      <c r="K9" s="113"/>
      <c r="L9" s="110">
        <v>17037.481122607001</v>
      </c>
      <c r="M9" s="109">
        <v>129.69118109999999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/>
      <c r="L10" s="98">
        <v>0</v>
      </c>
      <c r="M10" s="100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/>
      <c r="L11" s="110">
        <v>0</v>
      </c>
      <c r="M11" s="109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/>
      <c r="L12" s="98">
        <v>0</v>
      </c>
      <c r="M12" s="100">
        <v>0</v>
      </c>
    </row>
    <row r="13" spans="1:13" ht="16.5" customHeight="1" x14ac:dyDescent="0.3">
      <c r="A13" s="49" t="s">
        <v>81</v>
      </c>
      <c r="B13" s="6">
        <v>3761.63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1515.9</v>
      </c>
      <c r="J13" s="6">
        <v>2245.7399999999998</v>
      </c>
      <c r="K13" s="113"/>
      <c r="L13" s="110">
        <v>0</v>
      </c>
      <c r="M13" s="109">
        <v>0</v>
      </c>
    </row>
    <row r="14" spans="1:13" ht="16.5" customHeight="1" x14ac:dyDescent="0.3">
      <c r="A14" s="49" t="s">
        <v>82</v>
      </c>
      <c r="B14" s="105">
        <v>1986.025275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/>
      <c r="L14" s="98">
        <v>0</v>
      </c>
      <c r="M14" s="100">
        <v>0</v>
      </c>
    </row>
    <row r="15" spans="1:13" ht="16.5" customHeight="1" x14ac:dyDescent="0.3">
      <c r="A15" s="49" t="s">
        <v>83</v>
      </c>
      <c r="B15" s="6">
        <v>386053</v>
      </c>
      <c r="C15" s="107">
        <v>0</v>
      </c>
      <c r="D15" s="107">
        <v>0</v>
      </c>
      <c r="E15" s="107">
        <v>0</v>
      </c>
      <c r="F15" s="107">
        <v>113960</v>
      </c>
      <c r="G15" s="107">
        <v>210400</v>
      </c>
      <c r="H15" s="107">
        <v>51600</v>
      </c>
      <c r="I15" s="107">
        <v>10093</v>
      </c>
      <c r="J15" s="6">
        <v>0</v>
      </c>
      <c r="K15" s="113"/>
      <c r="L15" s="110">
        <v>0</v>
      </c>
      <c r="M15" s="109">
        <v>0</v>
      </c>
    </row>
    <row r="16" spans="1:13" ht="16.5" customHeight="1" x14ac:dyDescent="0.3">
      <c r="A16" s="49" t="s">
        <v>84</v>
      </c>
      <c r="B16" s="105">
        <v>80294.116999999998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2631.3159999999998</v>
      </c>
      <c r="J16" s="105">
        <v>77662.801000000007</v>
      </c>
      <c r="K16" s="113"/>
      <c r="L16" s="98">
        <v>80294.116999999998</v>
      </c>
      <c r="M16" s="100">
        <v>0</v>
      </c>
    </row>
    <row r="17" spans="1:13" ht="16.5" customHeight="1" x14ac:dyDescent="0.3">
      <c r="A17" s="49" t="s">
        <v>85</v>
      </c>
      <c r="B17" s="6">
        <v>17.809999999999999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17.809999999999999</v>
      </c>
      <c r="K17" s="113"/>
      <c r="L17" s="110">
        <v>0</v>
      </c>
      <c r="M17" s="109">
        <v>17.809999999999999</v>
      </c>
    </row>
    <row r="18" spans="1:13" ht="16.5" customHeight="1" x14ac:dyDescent="0.3">
      <c r="A18" s="49" t="s">
        <v>86</v>
      </c>
      <c r="B18" s="105">
        <v>194.05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29.81</v>
      </c>
      <c r="J18" s="105">
        <v>164.24</v>
      </c>
      <c r="K18" s="113"/>
      <c r="L18" s="98">
        <v>194.05</v>
      </c>
      <c r="M18" s="100">
        <v>0</v>
      </c>
    </row>
    <row r="19" spans="1:13" ht="16.5" customHeight="1" x14ac:dyDescent="0.3">
      <c r="A19" s="49" t="s">
        <v>87</v>
      </c>
      <c r="B19" s="6">
        <v>428532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/>
      <c r="L19" s="110">
        <v>0</v>
      </c>
      <c r="M19" s="109">
        <v>0</v>
      </c>
    </row>
    <row r="20" spans="1:13" ht="16.5" customHeight="1" x14ac:dyDescent="0.3">
      <c r="A20" s="49" t="s">
        <v>88</v>
      </c>
      <c r="B20" s="105">
        <v>3837.03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3837.03</v>
      </c>
      <c r="J20" s="105">
        <v>0</v>
      </c>
      <c r="K20" s="113"/>
      <c r="L20" s="98">
        <v>3837.03</v>
      </c>
      <c r="M20" s="100">
        <v>0</v>
      </c>
    </row>
    <row r="21" spans="1:13" ht="16.5" customHeight="1" x14ac:dyDescent="0.3">
      <c r="A21" s="49" t="s">
        <v>89</v>
      </c>
      <c r="B21" s="6">
        <v>4581.8100000000004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95.86</v>
      </c>
      <c r="I21" s="107">
        <v>848.34</v>
      </c>
      <c r="J21" s="6">
        <v>3637.62</v>
      </c>
      <c r="K21" s="113"/>
      <c r="L21" s="110">
        <v>3637.62</v>
      </c>
      <c r="M21" s="109">
        <v>0</v>
      </c>
    </row>
    <row r="22" spans="1:13" ht="16.5" customHeight="1" x14ac:dyDescent="0.3">
      <c r="A22" s="49" t="s">
        <v>90</v>
      </c>
      <c r="B22" s="105">
        <v>160822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22867</v>
      </c>
      <c r="I22" s="99">
        <v>0</v>
      </c>
      <c r="J22" s="105">
        <v>137955</v>
      </c>
      <c r="K22" s="113"/>
      <c r="L22" s="98">
        <v>0</v>
      </c>
      <c r="M22" s="100">
        <v>0</v>
      </c>
    </row>
    <row r="23" spans="1:13" ht="16.5" customHeight="1" x14ac:dyDescent="0.3">
      <c r="A23" s="49" t="s">
        <v>91</v>
      </c>
      <c r="B23" s="6">
        <v>4342.9188531711197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501.92529540999999</v>
      </c>
      <c r="I23" s="107">
        <v>261.65660604362</v>
      </c>
      <c r="J23" s="6">
        <v>3579.3369517175001</v>
      </c>
      <c r="K23" s="113"/>
      <c r="L23" s="110">
        <v>4140.1921291711196</v>
      </c>
      <c r="M23" s="109">
        <v>202.72672399999999</v>
      </c>
    </row>
    <row r="24" spans="1:13" ht="16.5" customHeight="1" x14ac:dyDescent="0.3">
      <c r="A24" s="49" t="s">
        <v>92</v>
      </c>
      <c r="B24" s="105">
        <v>110306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27309</v>
      </c>
      <c r="I24" s="99">
        <v>24310</v>
      </c>
      <c r="J24" s="105">
        <v>58687</v>
      </c>
      <c r="K24" s="113"/>
      <c r="L24" s="98">
        <v>0</v>
      </c>
      <c r="M24" s="100">
        <v>0</v>
      </c>
    </row>
    <row r="25" spans="1:13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/>
      <c r="L25" s="110">
        <v>0</v>
      </c>
      <c r="M25" s="109">
        <v>0</v>
      </c>
    </row>
    <row r="26" spans="1:13" ht="16.5" customHeight="1" x14ac:dyDescent="0.3">
      <c r="A26" s="49" t="s">
        <v>94</v>
      </c>
      <c r="B26" s="105">
        <v>24853.7</v>
      </c>
      <c r="C26" s="99">
        <v>0</v>
      </c>
      <c r="D26" s="99">
        <v>0</v>
      </c>
      <c r="E26" s="99">
        <v>0</v>
      </c>
      <c r="F26" s="99">
        <v>0</v>
      </c>
      <c r="G26" s="99">
        <v>1307.08</v>
      </c>
      <c r="H26" s="99">
        <v>23485.13</v>
      </c>
      <c r="I26" s="99">
        <v>0</v>
      </c>
      <c r="J26" s="105">
        <v>61.49</v>
      </c>
      <c r="K26" s="113"/>
      <c r="L26" s="98">
        <v>0</v>
      </c>
      <c r="M26" s="100">
        <v>0</v>
      </c>
    </row>
    <row r="27" spans="1:13" ht="16.5" customHeight="1" x14ac:dyDescent="0.3">
      <c r="A27" s="49" t="s">
        <v>95</v>
      </c>
      <c r="B27" s="6">
        <v>2469.6511102284098</v>
      </c>
      <c r="C27" s="107">
        <v>0</v>
      </c>
      <c r="D27" s="107">
        <v>0</v>
      </c>
      <c r="E27" s="107">
        <v>0</v>
      </c>
      <c r="F27" s="107">
        <v>1383.69161146841</v>
      </c>
      <c r="G27" s="107">
        <v>0</v>
      </c>
      <c r="H27" s="107">
        <v>136.22068102</v>
      </c>
      <c r="I27" s="107">
        <v>0</v>
      </c>
      <c r="J27" s="6">
        <v>949.73881773999994</v>
      </c>
      <c r="K27" s="113"/>
      <c r="L27" s="110">
        <v>2445.6972796984101</v>
      </c>
      <c r="M27" s="109">
        <v>23.953830530000001</v>
      </c>
    </row>
    <row r="28" spans="1:13" ht="16.5" customHeight="1" x14ac:dyDescent="0.3">
      <c r="A28" s="49" t="s">
        <v>96</v>
      </c>
      <c r="B28" s="105">
        <v>4075.94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4075.94</v>
      </c>
      <c r="K28" s="113"/>
      <c r="L28" s="98">
        <v>0</v>
      </c>
      <c r="M28" s="100">
        <v>0</v>
      </c>
    </row>
    <row r="29" spans="1:13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/>
      <c r="L29" s="110">
        <v>0</v>
      </c>
      <c r="M29" s="109">
        <v>0</v>
      </c>
    </row>
    <row r="30" spans="1:13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/>
      <c r="L30" s="98">
        <v>0</v>
      </c>
      <c r="M30" s="100">
        <v>0</v>
      </c>
    </row>
    <row r="31" spans="1:13" ht="16.5" customHeight="1" x14ac:dyDescent="0.3">
      <c r="A31" s="49" t="s">
        <v>99</v>
      </c>
      <c r="B31" s="6">
        <v>1538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1538</v>
      </c>
      <c r="J31" s="6">
        <v>0</v>
      </c>
      <c r="K31" s="113"/>
      <c r="L31" s="110">
        <v>1538</v>
      </c>
      <c r="M31" s="109">
        <v>0</v>
      </c>
    </row>
    <row r="32" spans="1:13" ht="16.5" customHeight="1" x14ac:dyDescent="0.3">
      <c r="A32" s="49" t="s">
        <v>100</v>
      </c>
      <c r="B32" s="105">
        <v>2264.4299999999998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1693.28</v>
      </c>
      <c r="J32" s="105">
        <v>571.15</v>
      </c>
      <c r="K32" s="113"/>
      <c r="L32" s="98">
        <v>571.15</v>
      </c>
      <c r="M32" s="100">
        <v>0</v>
      </c>
    </row>
    <row r="33" spans="1:13" ht="16.5" customHeight="1" x14ac:dyDescent="0.3">
      <c r="A33" s="49" t="s">
        <v>101</v>
      </c>
      <c r="B33" s="6">
        <v>64862.29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1462.27</v>
      </c>
      <c r="J33" s="6">
        <v>63400.02</v>
      </c>
      <c r="K33" s="113"/>
      <c r="L33" s="110">
        <v>0</v>
      </c>
      <c r="M33" s="109">
        <v>0</v>
      </c>
    </row>
    <row r="34" spans="1:13" ht="16.5" customHeight="1" x14ac:dyDescent="0.3">
      <c r="A34" s="49" t="s">
        <v>102</v>
      </c>
      <c r="B34" s="105">
        <v>553.13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414.42</v>
      </c>
      <c r="I34" s="99">
        <v>0</v>
      </c>
      <c r="J34" s="105">
        <v>138.71</v>
      </c>
      <c r="K34" s="113"/>
      <c r="L34" s="98">
        <v>0</v>
      </c>
      <c r="M34" s="100">
        <v>0</v>
      </c>
    </row>
    <row r="35" spans="1:13" ht="16.5" customHeight="1" x14ac:dyDescent="0.3">
      <c r="A35" s="49" t="s">
        <v>103</v>
      </c>
      <c r="B35" s="6">
        <v>253014.52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253014.52</v>
      </c>
      <c r="K35" s="113"/>
      <c r="L35" s="110">
        <v>82440.33</v>
      </c>
      <c r="M35" s="109">
        <v>170574.19</v>
      </c>
    </row>
    <row r="36" spans="1:13" ht="16.5" customHeight="1" x14ac:dyDescent="0.3">
      <c r="A36" s="53" t="s">
        <v>105</v>
      </c>
      <c r="B36" s="108">
        <v>1555685.3435420999</v>
      </c>
      <c r="C36" s="102">
        <v>0</v>
      </c>
      <c r="D36" s="102">
        <v>0</v>
      </c>
      <c r="E36" s="102">
        <v>0</v>
      </c>
      <c r="F36" s="102">
        <v>132034.80245194101</v>
      </c>
      <c r="G36" s="102">
        <v>211707.08</v>
      </c>
      <c r="H36" s="102">
        <v>126539.24715753</v>
      </c>
      <c r="I36" s="102">
        <v>48220.602606043598</v>
      </c>
      <c r="J36" s="108">
        <v>606665.60605159099</v>
      </c>
      <c r="K36" s="114"/>
      <c r="L36" s="101">
        <v>196293.78653147601</v>
      </c>
      <c r="M36" s="103">
        <v>170948.37173563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9i7o/+iqUOSbmCh23wxMru5Iv1d8BPtgMaUiGpcktCHuoL6QSq+MijBETmLbhjg/j3Qrw6uaLbRZ8vUvh6N5+Q==" saltValue="Awj7BqyQWTaTA/79M05uIQ==" spinCount="100000" sheet="1" objects="1" scenarios="1"/>
  <mergeCells count="1">
    <mergeCell ref="A1:B1"/>
  </mergeCells>
  <conditionalFormatting sqref="B8:M36">
    <cfRule type="cellIs" dxfId="262" priority="3" operator="between">
      <formula>0</formula>
      <formula>0.1</formula>
    </cfRule>
    <cfRule type="cellIs" dxfId="261" priority="4" operator="lessThan">
      <formula>0</formula>
    </cfRule>
    <cfRule type="cellIs" dxfId="260" priority="5" operator="greaterThanOrEqual">
      <formula>0.1</formula>
    </cfRule>
  </conditionalFormatting>
  <conditionalFormatting sqref="A1:XFD1048576">
    <cfRule type="cellIs" dxfId="259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Contents'!B30</f>
        <v>Table 1.14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193</v>
      </c>
      <c r="C6" s="54"/>
      <c r="D6" s="54"/>
      <c r="E6" s="54"/>
      <c r="F6" s="38"/>
      <c r="G6" s="54" t="s">
        <v>194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15373.616</v>
      </c>
      <c r="H8" s="99">
        <v>3330.61</v>
      </c>
      <c r="I8" s="99">
        <v>1151.6510000000001</v>
      </c>
      <c r="J8" s="99">
        <v>10733.236000000001</v>
      </c>
      <c r="K8" s="105">
        <v>158.119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14282.710774465</v>
      </c>
      <c r="H9" s="107">
        <v>435.03334281999997</v>
      </c>
      <c r="I9" s="107">
        <v>613.93701339100005</v>
      </c>
      <c r="J9" s="107">
        <v>13233.740418253999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13235.67</v>
      </c>
      <c r="H13" s="107">
        <v>729.13</v>
      </c>
      <c r="I13" s="107">
        <v>117.7</v>
      </c>
      <c r="J13" s="107">
        <v>12388.84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5777.193252</v>
      </c>
      <c r="H14" s="99">
        <v>2045.5765879999999</v>
      </c>
      <c r="I14" s="99">
        <v>3731.616665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59710.205000000002</v>
      </c>
      <c r="H16" s="99">
        <v>962.697</v>
      </c>
      <c r="I16" s="99">
        <v>1.879</v>
      </c>
      <c r="J16" s="99">
        <v>56629.714999999997</v>
      </c>
      <c r="K16" s="105">
        <v>2115.9140000000002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10.73</v>
      </c>
      <c r="C18" s="99">
        <v>10.73</v>
      </c>
      <c r="D18" s="99">
        <v>0</v>
      </c>
      <c r="E18" s="105">
        <v>0</v>
      </c>
      <c r="F18" s="113"/>
      <c r="G18" s="105">
        <v>2816.73</v>
      </c>
      <c r="H18" s="99">
        <v>294.02</v>
      </c>
      <c r="I18" s="99">
        <v>82.32</v>
      </c>
      <c r="J18" s="99">
        <v>1874.62</v>
      </c>
      <c r="K18" s="105">
        <v>565.76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5739.79</v>
      </c>
      <c r="H20" s="99">
        <v>0</v>
      </c>
      <c r="I20" s="99">
        <v>0</v>
      </c>
      <c r="J20" s="99">
        <v>2637.42</v>
      </c>
      <c r="K20" s="105">
        <v>3102.37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639.39</v>
      </c>
      <c r="H21" s="107">
        <v>0</v>
      </c>
      <c r="I21" s="107">
        <v>0</v>
      </c>
      <c r="J21" s="107">
        <v>0</v>
      </c>
      <c r="K21" s="6">
        <v>639.39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101909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901.87158690932699</v>
      </c>
      <c r="H23" s="107">
        <v>74.497597929999998</v>
      </c>
      <c r="I23" s="107">
        <v>0.17699999999999999</v>
      </c>
      <c r="J23" s="107">
        <v>0</v>
      </c>
      <c r="K23" s="6">
        <v>827.19698897932699</v>
      </c>
    </row>
    <row r="24" spans="1:11" ht="16.5" customHeight="1" x14ac:dyDescent="0.3">
      <c r="A24" s="49" t="s">
        <v>92</v>
      </c>
      <c r="B24" s="105">
        <v>78</v>
      </c>
      <c r="C24" s="99">
        <v>0</v>
      </c>
      <c r="D24" s="99">
        <v>0</v>
      </c>
      <c r="E24" s="105">
        <v>0</v>
      </c>
      <c r="F24" s="113"/>
      <c r="G24" s="105">
        <v>89930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1095.8599999999999</v>
      </c>
      <c r="H26" s="99">
        <v>461.51</v>
      </c>
      <c r="I26" s="99">
        <v>183.72</v>
      </c>
      <c r="J26" s="99">
        <v>207.93</v>
      </c>
      <c r="K26" s="105">
        <v>242.69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619.93939339999997</v>
      </c>
      <c r="H27" s="107">
        <v>0</v>
      </c>
      <c r="I27" s="107">
        <v>20.43014539</v>
      </c>
      <c r="J27" s="107">
        <v>4.4101001000000002</v>
      </c>
      <c r="K27" s="6">
        <v>595.09914791000006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310.88</v>
      </c>
      <c r="C32" s="99">
        <v>310.88</v>
      </c>
      <c r="D32" s="99">
        <v>0</v>
      </c>
      <c r="E32" s="105">
        <v>0</v>
      </c>
      <c r="F32" s="113"/>
      <c r="G32" s="105">
        <v>4916.7</v>
      </c>
      <c r="H32" s="99">
        <v>1044.4100000000001</v>
      </c>
      <c r="I32" s="99">
        <v>888.97</v>
      </c>
      <c r="J32" s="99">
        <v>2353.31</v>
      </c>
      <c r="K32" s="105">
        <v>630.01</v>
      </c>
    </row>
    <row r="33" spans="1:11" ht="16.5" customHeight="1" x14ac:dyDescent="0.3">
      <c r="A33" s="49" t="s">
        <v>101</v>
      </c>
      <c r="B33" s="6">
        <v>7685.64</v>
      </c>
      <c r="C33" s="107">
        <v>0</v>
      </c>
      <c r="D33" s="107">
        <v>0</v>
      </c>
      <c r="E33" s="6">
        <v>7685.64</v>
      </c>
      <c r="F33" s="113"/>
      <c r="G33" s="6">
        <v>8076.8</v>
      </c>
      <c r="H33" s="107">
        <v>0</v>
      </c>
      <c r="I33" s="107">
        <v>0</v>
      </c>
      <c r="J33" s="107">
        <v>0</v>
      </c>
      <c r="K33" s="6">
        <v>8076.8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113813.86</v>
      </c>
      <c r="H35" s="107">
        <v>12501.23</v>
      </c>
      <c r="I35" s="107">
        <v>980.49</v>
      </c>
      <c r="J35" s="107">
        <v>56463.72</v>
      </c>
      <c r="K35" s="6">
        <v>43868.42</v>
      </c>
    </row>
    <row r="36" spans="1:11" ht="16.5" customHeight="1" x14ac:dyDescent="0.3">
      <c r="A36" s="53" t="s">
        <v>105</v>
      </c>
      <c r="B36" s="108">
        <v>8085.25</v>
      </c>
      <c r="C36" s="102">
        <v>321.61</v>
      </c>
      <c r="D36" s="102">
        <v>0</v>
      </c>
      <c r="E36" s="108">
        <v>7685.64</v>
      </c>
      <c r="F36" s="114"/>
      <c r="G36" s="108">
        <v>438839.33600677398</v>
      </c>
      <c r="H36" s="102">
        <v>21878.714528749999</v>
      </c>
      <c r="I36" s="102">
        <v>7772.8908237810001</v>
      </c>
      <c r="J36" s="102">
        <v>156526.94151835301</v>
      </c>
      <c r="K36" s="108">
        <v>60821.769136889299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LvQFWWvcJIdpJGiPg3gHX4r5dCmRQzLMHI+R5gFkzy0edh0ZC+1GlU64S4QZa2fb3097WKOHKSzykDSpB8dhg==" saltValue="2S+6rEltlBRrrqTADsLUgg==" spinCount="100000" sheet="1" objects="1" scenarios="1"/>
  <mergeCells count="1">
    <mergeCell ref="A1:B1"/>
  </mergeCells>
  <conditionalFormatting sqref="B8:K36">
    <cfRule type="cellIs" dxfId="258" priority="2" operator="between">
      <formula>0</formula>
      <formula>0.1</formula>
    </cfRule>
    <cfRule type="cellIs" dxfId="257" priority="3" operator="lessThan">
      <formula>0</formula>
    </cfRule>
    <cfRule type="cellIs" dxfId="256" priority="4" operator="greaterThanOrEqual">
      <formula>0.1</formula>
    </cfRule>
  </conditionalFormatting>
  <conditionalFormatting sqref="A1:XFD1048576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75" t="str">
        <f>'Table of Contents'!B31</f>
        <v>Table 1.15</v>
      </c>
      <c r="B1" s="175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2016:Q1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4" t="s">
        <v>195</v>
      </c>
      <c r="C6" s="54"/>
      <c r="D6" s="54"/>
      <c r="E6" s="54"/>
      <c r="F6" s="54"/>
      <c r="G6" s="54"/>
      <c r="H6" s="54"/>
      <c r="I6" s="54"/>
      <c r="J6" s="54"/>
      <c r="K6" s="54"/>
      <c r="L6" s="6"/>
    </row>
    <row r="7" spans="1:12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2" ht="16.5" customHeight="1" x14ac:dyDescent="0.3">
      <c r="A8" s="49" t="s">
        <v>76</v>
      </c>
      <c r="B8" s="105">
        <v>76340.562999999995</v>
      </c>
      <c r="C8" s="99">
        <v>7304.6959999999999</v>
      </c>
      <c r="D8" s="99">
        <v>25702.815999999999</v>
      </c>
      <c r="E8" s="99">
        <v>43008.214999999997</v>
      </c>
      <c r="F8" s="99">
        <v>0</v>
      </c>
      <c r="G8" s="99">
        <v>297.59100000000001</v>
      </c>
      <c r="H8" s="99">
        <v>0</v>
      </c>
      <c r="I8" s="99">
        <v>0</v>
      </c>
      <c r="J8" s="99">
        <v>0</v>
      </c>
      <c r="K8" s="105">
        <v>27.245000000000001</v>
      </c>
    </row>
    <row r="9" spans="1:12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2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2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2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2" ht="16.5" customHeight="1" x14ac:dyDescent="0.3">
      <c r="A13" s="49" t="s">
        <v>81</v>
      </c>
      <c r="B13" s="6">
        <v>143183.39000000001</v>
      </c>
      <c r="C13" s="107">
        <v>54507.51</v>
      </c>
      <c r="D13" s="107">
        <v>67136.070000000007</v>
      </c>
      <c r="E13" s="107">
        <v>19321.45</v>
      </c>
      <c r="F13" s="107">
        <v>135.27000000000001</v>
      </c>
      <c r="G13" s="107">
        <v>0</v>
      </c>
      <c r="H13" s="107">
        <v>0</v>
      </c>
      <c r="I13" s="107">
        <v>0</v>
      </c>
      <c r="J13" s="107">
        <v>0</v>
      </c>
      <c r="K13" s="6">
        <v>2083.1</v>
      </c>
    </row>
    <row r="14" spans="1:12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2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2" ht="16.5" customHeight="1" x14ac:dyDescent="0.3">
      <c r="A16" s="49" t="s">
        <v>84</v>
      </c>
      <c r="B16" s="105">
        <v>1348423.2420000001</v>
      </c>
      <c r="C16" s="99">
        <v>85757.25</v>
      </c>
      <c r="D16" s="99">
        <v>377770.27500000002</v>
      </c>
      <c r="E16" s="99">
        <v>743894.88</v>
      </c>
      <c r="F16" s="99">
        <v>6209.15</v>
      </c>
      <c r="G16" s="99">
        <v>56607.512000000002</v>
      </c>
      <c r="H16" s="99">
        <v>0</v>
      </c>
      <c r="I16" s="99">
        <v>0</v>
      </c>
      <c r="J16" s="99">
        <v>2396.0160000000001</v>
      </c>
      <c r="K16" s="105">
        <v>75788.159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555.52</v>
      </c>
      <c r="C18" s="99">
        <v>154.9</v>
      </c>
      <c r="D18" s="99">
        <v>85.73</v>
      </c>
      <c r="E18" s="99">
        <v>9.73</v>
      </c>
      <c r="F18" s="99">
        <v>71.989999999999995</v>
      </c>
      <c r="G18" s="99">
        <v>196.71</v>
      </c>
      <c r="H18" s="99">
        <v>0</v>
      </c>
      <c r="I18" s="99">
        <v>0</v>
      </c>
      <c r="J18" s="99">
        <v>29.81</v>
      </c>
      <c r="K18" s="105">
        <v>6.65</v>
      </c>
    </row>
    <row r="19" spans="1:11" ht="16.5" customHeight="1" x14ac:dyDescent="0.3">
      <c r="A19" s="49" t="s">
        <v>87</v>
      </c>
      <c r="B19" s="6">
        <v>380691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48009.51</v>
      </c>
      <c r="C20" s="99">
        <v>0</v>
      </c>
      <c r="D20" s="99">
        <v>541.15</v>
      </c>
      <c r="E20" s="99">
        <v>2545.71</v>
      </c>
      <c r="F20" s="99">
        <v>0</v>
      </c>
      <c r="G20" s="99">
        <v>41085.620000000003</v>
      </c>
      <c r="H20" s="99">
        <v>0</v>
      </c>
      <c r="I20" s="99">
        <v>0</v>
      </c>
      <c r="J20" s="99">
        <v>3837.03</v>
      </c>
      <c r="K20" s="105">
        <v>0</v>
      </c>
    </row>
    <row r="21" spans="1:11" ht="16.5" customHeight="1" x14ac:dyDescent="0.3">
      <c r="A21" s="49" t="s">
        <v>89</v>
      </c>
      <c r="B21" s="6">
        <v>3.49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3.49</v>
      </c>
    </row>
    <row r="22" spans="1:11" ht="16.5" customHeight="1" x14ac:dyDescent="0.3">
      <c r="A22" s="49" t="s">
        <v>90</v>
      </c>
      <c r="B22" s="105">
        <v>390939</v>
      </c>
      <c r="C22" s="99">
        <v>44487</v>
      </c>
      <c r="D22" s="99">
        <v>72111</v>
      </c>
      <c r="E22" s="99">
        <v>112341</v>
      </c>
      <c r="F22" s="99">
        <v>2669</v>
      </c>
      <c r="G22" s="99">
        <v>44059</v>
      </c>
      <c r="H22" s="99">
        <v>0</v>
      </c>
      <c r="I22" s="99">
        <v>19894</v>
      </c>
      <c r="J22" s="99">
        <v>0</v>
      </c>
      <c r="K22" s="105">
        <v>95378</v>
      </c>
    </row>
    <row r="23" spans="1:11" ht="16.5" customHeight="1" x14ac:dyDescent="0.3">
      <c r="A23" s="49" t="s">
        <v>91</v>
      </c>
      <c r="B23" s="6">
        <v>6717.7648576957199</v>
      </c>
      <c r="C23" s="107">
        <v>1753.5396533694</v>
      </c>
      <c r="D23" s="107">
        <v>298.77876579265399</v>
      </c>
      <c r="E23" s="107">
        <v>115.72035893</v>
      </c>
      <c r="F23" s="107">
        <v>0</v>
      </c>
      <c r="G23" s="107">
        <v>278.28824143254297</v>
      </c>
      <c r="H23" s="107">
        <v>0</v>
      </c>
      <c r="I23" s="107">
        <v>501.92529540999999</v>
      </c>
      <c r="J23" s="107">
        <v>261.65660604362</v>
      </c>
      <c r="K23" s="6">
        <v>3507.8559367174998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45.777999999999999</v>
      </c>
      <c r="C29" s="107">
        <v>2.8159999999999998</v>
      </c>
      <c r="D29" s="107">
        <v>6.8840000000000003</v>
      </c>
      <c r="E29" s="107">
        <v>36.078000000000003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43501.3</v>
      </c>
      <c r="C33" s="107">
        <v>0</v>
      </c>
      <c r="D33" s="107">
        <v>0</v>
      </c>
      <c r="E33" s="107">
        <v>0</v>
      </c>
      <c r="F33" s="107">
        <v>0</v>
      </c>
      <c r="G33" s="107">
        <v>4649.8900000000003</v>
      </c>
      <c r="H33" s="107">
        <v>0</v>
      </c>
      <c r="I33" s="107">
        <v>0</v>
      </c>
      <c r="J33" s="107">
        <v>79.08</v>
      </c>
      <c r="K33" s="6">
        <v>38772.339999999997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2438410.5578576899</v>
      </c>
      <c r="C36" s="102">
        <v>193967.71165336901</v>
      </c>
      <c r="D36" s="102">
        <v>543652.70376579196</v>
      </c>
      <c r="E36" s="102">
        <v>921272.78335892898</v>
      </c>
      <c r="F36" s="102">
        <v>9085.41</v>
      </c>
      <c r="G36" s="102">
        <v>147174.61124143199</v>
      </c>
      <c r="H36" s="102">
        <v>0</v>
      </c>
      <c r="I36" s="102">
        <v>20395.925295410001</v>
      </c>
      <c r="J36" s="102">
        <v>6603.5926060436104</v>
      </c>
      <c r="K36" s="108">
        <v>215566.83993671701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NZETd4GxEtxc9vFf0tDwU7HLyS40HedcFMDx2DrvnLaRde27DRPehmxj60/zBiAXIK+wIEDjYi07jj9TfZALA==" saltValue="N2SwgXfCOLuVNhgScBC22w==" spinCount="100000" sheet="1" objects="1" scenarios="1"/>
  <mergeCells count="1">
    <mergeCell ref="A1:B1"/>
  </mergeCells>
  <conditionalFormatting sqref="B8:K36">
    <cfRule type="cellIs" dxfId="254" priority="2" operator="between">
      <formula>0</formula>
      <formula>0.1</formula>
    </cfRule>
    <cfRule type="cellIs" dxfId="253" priority="3" operator="lessThan">
      <formula>0</formula>
    </cfRule>
    <cfRule type="cellIs" dxfId="252" priority="4" operator="greaterThanOrEqual">
      <formula>0.1</formula>
    </cfRule>
  </conditionalFormatting>
  <conditionalFormatting sqref="A1:XFD1048576">
    <cfRule type="cellIs" dxfId="25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Contents'!B34</f>
        <v>Table 1.16</v>
      </c>
      <c r="B1" s="175"/>
      <c r="C1" s="40"/>
    </row>
    <row r="2" spans="1:10" ht="16.5" customHeight="1" x14ac:dyDescent="0.3">
      <c r="A2" s="4" t="str">
        <f>"AIF: "&amp;'Table of Contents'!A34&amp;", "&amp;'Table of Contents'!A3</f>
        <v>AIF: Total Net Sales, 2016:Q1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196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105">
        <v>120.163</v>
      </c>
      <c r="C8" s="99">
        <v>-34.834000000000003</v>
      </c>
      <c r="D8" s="99">
        <v>379.61599999999999</v>
      </c>
      <c r="E8" s="99">
        <v>-392.947</v>
      </c>
      <c r="F8" s="99">
        <v>0</v>
      </c>
      <c r="G8" s="99">
        <v>-163.06200000000001</v>
      </c>
      <c r="H8" s="99">
        <v>-3.36</v>
      </c>
      <c r="I8" s="99">
        <v>327.423</v>
      </c>
      <c r="J8" s="105">
        <v>7.327</v>
      </c>
    </row>
    <row r="9" spans="1:10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</row>
    <row r="10" spans="1:10" ht="16.5" customHeight="1" x14ac:dyDescent="0.3">
      <c r="A10" s="46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</row>
    <row r="11" spans="1:10" ht="16.5" customHeight="1" x14ac:dyDescent="0.3">
      <c r="A11" s="46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</row>
    <row r="12" spans="1:10" ht="16.5" customHeight="1" x14ac:dyDescent="0.3">
      <c r="A12" s="46" t="s">
        <v>80</v>
      </c>
      <c r="B12" s="105">
        <v>52.12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52.12</v>
      </c>
      <c r="J12" s="105">
        <v>0</v>
      </c>
    </row>
    <row r="13" spans="1:10" ht="16.5" customHeight="1" x14ac:dyDescent="0.3">
      <c r="A13" s="46" t="s">
        <v>81</v>
      </c>
      <c r="B13" s="6">
        <v>-1016.66</v>
      </c>
      <c r="C13" s="107">
        <v>-237.27</v>
      </c>
      <c r="D13" s="107">
        <v>-4572.5600000000004</v>
      </c>
      <c r="E13" s="107">
        <v>3977.09</v>
      </c>
      <c r="F13" s="107">
        <v>-190.19</v>
      </c>
      <c r="G13" s="107">
        <v>0</v>
      </c>
      <c r="H13" s="107">
        <v>9.25</v>
      </c>
      <c r="I13" s="107">
        <v>0</v>
      </c>
      <c r="J13" s="6">
        <v>-2.97</v>
      </c>
    </row>
    <row r="14" spans="1:10" ht="16.5" customHeight="1" x14ac:dyDescent="0.3">
      <c r="A14" s="46" t="s">
        <v>82</v>
      </c>
      <c r="B14" s="105">
        <v>189.63333170000001</v>
      </c>
      <c r="C14" s="99">
        <v>-172.21181300000001</v>
      </c>
      <c r="D14" s="99">
        <v>23.898764629999999</v>
      </c>
      <c r="E14" s="99">
        <v>63.348929849999998</v>
      </c>
      <c r="F14" s="99">
        <v>39.770967929999998</v>
      </c>
      <c r="G14" s="99">
        <v>-21.771025099999999</v>
      </c>
      <c r="H14" s="99">
        <v>0</v>
      </c>
      <c r="I14" s="99">
        <v>-1.8703319</v>
      </c>
      <c r="J14" s="105">
        <v>258.46783909999999</v>
      </c>
    </row>
    <row r="15" spans="1:10" ht="16.5" customHeight="1" x14ac:dyDescent="0.3">
      <c r="A15" s="46" t="s">
        <v>83</v>
      </c>
      <c r="B15" s="6">
        <v>1600</v>
      </c>
      <c r="C15" s="107">
        <v>-300</v>
      </c>
      <c r="D15" s="107">
        <v>900</v>
      </c>
      <c r="E15" s="107">
        <v>2500</v>
      </c>
      <c r="F15" s="107">
        <v>-800</v>
      </c>
      <c r="G15" s="107">
        <v>-700</v>
      </c>
      <c r="H15" s="107">
        <v>0</v>
      </c>
      <c r="I15" s="107">
        <v>0</v>
      </c>
      <c r="J15" s="6">
        <v>0</v>
      </c>
    </row>
    <row r="16" spans="1:10" ht="16.5" customHeight="1" x14ac:dyDescent="0.3">
      <c r="A16" s="46" t="s">
        <v>84</v>
      </c>
      <c r="B16" s="105">
        <v>28231.611000000001</v>
      </c>
      <c r="C16" s="99">
        <v>2162.3809999999999</v>
      </c>
      <c r="D16" s="99">
        <v>6941.6610000000001</v>
      </c>
      <c r="E16" s="99">
        <v>12908.370999999999</v>
      </c>
      <c r="F16" s="99">
        <v>80.861000000000004</v>
      </c>
      <c r="G16" s="99">
        <v>0</v>
      </c>
      <c r="H16" s="99">
        <v>-79.628</v>
      </c>
      <c r="I16" s="99">
        <v>4354.9290000000001</v>
      </c>
      <c r="J16" s="105">
        <v>1863.0360000000001</v>
      </c>
    </row>
    <row r="17" spans="1:10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</row>
    <row r="18" spans="1:10" ht="16.5" customHeight="1" x14ac:dyDescent="0.3">
      <c r="A18" s="46" t="s">
        <v>86</v>
      </c>
      <c r="B18" s="105">
        <v>-369.75</v>
      </c>
      <c r="C18" s="99">
        <v>-1.35</v>
      </c>
      <c r="D18" s="99">
        <v>-110.1</v>
      </c>
      <c r="E18" s="99">
        <v>-64.819999999999993</v>
      </c>
      <c r="F18" s="99">
        <v>-319.45</v>
      </c>
      <c r="G18" s="99">
        <v>-52.2</v>
      </c>
      <c r="H18" s="99">
        <v>33.53</v>
      </c>
      <c r="I18" s="99">
        <v>152.49</v>
      </c>
      <c r="J18" s="105">
        <v>-7.85</v>
      </c>
    </row>
    <row r="19" spans="1:10" ht="16.5" customHeight="1" x14ac:dyDescent="0.3">
      <c r="A19" s="46" t="s">
        <v>87</v>
      </c>
      <c r="B19" s="6">
        <v>334</v>
      </c>
      <c r="C19" s="107">
        <v>0</v>
      </c>
      <c r="D19" s="107">
        <v>0</v>
      </c>
      <c r="E19" s="107">
        <v>0</v>
      </c>
      <c r="F19" s="107">
        <v>-431</v>
      </c>
      <c r="G19" s="107">
        <v>0</v>
      </c>
      <c r="H19" s="107">
        <v>0</v>
      </c>
      <c r="I19" s="107">
        <v>205</v>
      </c>
      <c r="J19" s="6">
        <v>560</v>
      </c>
    </row>
    <row r="20" spans="1:10" ht="16.5" customHeight="1" x14ac:dyDescent="0.3">
      <c r="A20" s="46" t="s">
        <v>88</v>
      </c>
      <c r="B20" s="105">
        <v>-325.01</v>
      </c>
      <c r="C20" s="99">
        <v>0</v>
      </c>
      <c r="D20" s="99">
        <v>-69.12</v>
      </c>
      <c r="E20" s="99">
        <v>50</v>
      </c>
      <c r="F20" s="99">
        <v>0</v>
      </c>
      <c r="G20" s="99">
        <v>0</v>
      </c>
      <c r="H20" s="99">
        <v>-206.04</v>
      </c>
      <c r="I20" s="99">
        <v>0</v>
      </c>
      <c r="J20" s="105">
        <v>-99.85</v>
      </c>
    </row>
    <row r="21" spans="1:10" ht="16.5" customHeight="1" x14ac:dyDescent="0.3">
      <c r="A21" s="46" t="s">
        <v>89</v>
      </c>
      <c r="B21" s="6">
        <v>-34.770000000000003</v>
      </c>
      <c r="C21" s="107">
        <v>9.6199999999999992</v>
      </c>
      <c r="D21" s="107">
        <v>70</v>
      </c>
      <c r="E21" s="107">
        <v>-117.61</v>
      </c>
      <c r="F21" s="107">
        <v>0</v>
      </c>
      <c r="G21" s="107">
        <v>0</v>
      </c>
      <c r="H21" s="107">
        <v>1.01</v>
      </c>
      <c r="I21" s="107">
        <v>5.31</v>
      </c>
      <c r="J21" s="6">
        <v>-3.12</v>
      </c>
    </row>
    <row r="22" spans="1:10" ht="16.5" customHeight="1" x14ac:dyDescent="0.3">
      <c r="A22" s="46" t="s">
        <v>90</v>
      </c>
      <c r="B22" s="105">
        <v>6440</v>
      </c>
      <c r="C22" s="99">
        <v>695</v>
      </c>
      <c r="D22" s="99">
        <v>292</v>
      </c>
      <c r="E22" s="99">
        <v>985</v>
      </c>
      <c r="F22" s="99">
        <v>-878</v>
      </c>
      <c r="G22" s="99">
        <v>0</v>
      </c>
      <c r="H22" s="99">
        <v>0</v>
      </c>
      <c r="I22" s="99">
        <v>1691</v>
      </c>
      <c r="J22" s="105">
        <v>3655</v>
      </c>
    </row>
    <row r="23" spans="1:10" ht="16.5" customHeight="1" x14ac:dyDescent="0.3">
      <c r="A23" s="46" t="s">
        <v>91</v>
      </c>
      <c r="B23" s="6">
        <v>-259.36909026567997</v>
      </c>
      <c r="C23" s="107">
        <v>87.222547270304105</v>
      </c>
      <c r="D23" s="107">
        <v>-24.496988207346</v>
      </c>
      <c r="E23" s="107">
        <v>-27.108578260000002</v>
      </c>
      <c r="F23" s="107">
        <v>0</v>
      </c>
      <c r="G23" s="107">
        <v>0</v>
      </c>
      <c r="H23" s="107">
        <v>0.93100000000000005</v>
      </c>
      <c r="I23" s="107">
        <v>17.8887605</v>
      </c>
      <c r="J23" s="6">
        <v>-313.80583156863997</v>
      </c>
    </row>
    <row r="24" spans="1:10" ht="16.5" customHeight="1" x14ac:dyDescent="0.3">
      <c r="A24" s="46" t="s">
        <v>92</v>
      </c>
      <c r="B24" s="105">
        <v>6354</v>
      </c>
      <c r="C24" s="99">
        <v>3943</v>
      </c>
      <c r="D24" s="99">
        <v>-3654</v>
      </c>
      <c r="E24" s="99">
        <v>-160</v>
      </c>
      <c r="F24" s="99">
        <v>0</v>
      </c>
      <c r="G24" s="99">
        <v>0</v>
      </c>
      <c r="H24" s="99">
        <v>0</v>
      </c>
      <c r="I24" s="99">
        <v>740</v>
      </c>
      <c r="J24" s="105">
        <v>5485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</row>
    <row r="26" spans="1:10" ht="16.5" customHeight="1" x14ac:dyDescent="0.3">
      <c r="A26" s="46" t="s">
        <v>94</v>
      </c>
      <c r="B26" s="105">
        <v>335.4</v>
      </c>
      <c r="C26" s="99">
        <v>-43.2</v>
      </c>
      <c r="D26" s="99">
        <v>-67.069999999999993</v>
      </c>
      <c r="E26" s="99">
        <v>8.57</v>
      </c>
      <c r="F26" s="99">
        <v>250.97</v>
      </c>
      <c r="G26" s="99">
        <v>0</v>
      </c>
      <c r="H26" s="99">
        <v>47.45</v>
      </c>
      <c r="I26" s="99">
        <v>0</v>
      </c>
      <c r="J26" s="105">
        <v>138.68</v>
      </c>
    </row>
    <row r="27" spans="1:10" ht="16.5" customHeight="1" x14ac:dyDescent="0.3">
      <c r="A27" s="46" t="s">
        <v>95</v>
      </c>
      <c r="B27" s="6">
        <v>-74.663093649999993</v>
      </c>
      <c r="C27" s="107">
        <v>-0.12575409000000001</v>
      </c>
      <c r="D27" s="107">
        <v>-8.2008021000000006</v>
      </c>
      <c r="E27" s="107">
        <v>-5.60886789</v>
      </c>
      <c r="F27" s="107">
        <v>-55.199482209999999</v>
      </c>
      <c r="G27" s="107">
        <v>-34.447148429999999</v>
      </c>
      <c r="H27" s="107">
        <v>-0.14161931999999999</v>
      </c>
      <c r="I27" s="107">
        <v>0</v>
      </c>
      <c r="J27" s="6">
        <v>29.060580389999998</v>
      </c>
    </row>
    <row r="28" spans="1:10" ht="16.5" customHeight="1" x14ac:dyDescent="0.3">
      <c r="A28" s="46" t="s">
        <v>96</v>
      </c>
      <c r="B28" s="105">
        <v>0.59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-0.01</v>
      </c>
      <c r="I28" s="99">
        <v>0</v>
      </c>
      <c r="J28" s="105">
        <v>0.6</v>
      </c>
    </row>
    <row r="29" spans="1:10" ht="16.5" customHeight="1" x14ac:dyDescent="0.3">
      <c r="A29" s="46" t="s">
        <v>97</v>
      </c>
      <c r="B29" s="6">
        <v>-74.290999999999997</v>
      </c>
      <c r="C29" s="107">
        <v>0.7</v>
      </c>
      <c r="D29" s="107">
        <v>0</v>
      </c>
      <c r="E29" s="107">
        <v>-29.59</v>
      </c>
      <c r="F29" s="107">
        <v>-57.262</v>
      </c>
      <c r="G29" s="107">
        <v>0</v>
      </c>
      <c r="H29" s="107">
        <v>0</v>
      </c>
      <c r="I29" s="107">
        <v>11.861000000000001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</row>
    <row r="31" spans="1:10" ht="16.5" customHeight="1" x14ac:dyDescent="0.3">
      <c r="A31" s="46" t="s">
        <v>99</v>
      </c>
      <c r="B31" s="6">
        <v>675</v>
      </c>
      <c r="C31" s="107">
        <v>255</v>
      </c>
      <c r="D31" s="107">
        <v>27</v>
      </c>
      <c r="E31" s="107">
        <v>-29</v>
      </c>
      <c r="F31" s="107">
        <v>5</v>
      </c>
      <c r="G31" s="107">
        <v>387</v>
      </c>
      <c r="H31" s="107">
        <v>98</v>
      </c>
      <c r="I31" s="107">
        <v>0</v>
      </c>
      <c r="J31" s="6">
        <v>-68</v>
      </c>
    </row>
    <row r="32" spans="1:10" ht="16.5" customHeight="1" x14ac:dyDescent="0.3">
      <c r="A32" s="46" t="s">
        <v>100</v>
      </c>
      <c r="B32" s="105">
        <v>97.61</v>
      </c>
      <c r="C32" s="99">
        <v>38.590000000000003</v>
      </c>
      <c r="D32" s="99">
        <v>69.45</v>
      </c>
      <c r="E32" s="99">
        <v>163.4</v>
      </c>
      <c r="F32" s="99">
        <v>-4.41</v>
      </c>
      <c r="G32" s="99">
        <v>0</v>
      </c>
      <c r="H32" s="99">
        <v>9.4600000000000009</v>
      </c>
      <c r="I32" s="99">
        <v>0</v>
      </c>
      <c r="J32" s="105">
        <v>-178.88</v>
      </c>
    </row>
    <row r="33" spans="1:10" ht="16.5" customHeight="1" x14ac:dyDescent="0.3">
      <c r="A33" s="46" t="s">
        <v>101</v>
      </c>
      <c r="B33" s="6">
        <v>1573.26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128.27000000000001</v>
      </c>
      <c r="J33" s="6">
        <v>1444.99</v>
      </c>
    </row>
    <row r="34" spans="1:10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</row>
    <row r="35" spans="1:10" ht="16.5" customHeight="1" x14ac:dyDescent="0.3">
      <c r="A35" s="46" t="s">
        <v>103</v>
      </c>
      <c r="B35" s="6">
        <v>-413.39</v>
      </c>
      <c r="C35" s="107">
        <v>250.78</v>
      </c>
      <c r="D35" s="107">
        <v>-368.22</v>
      </c>
      <c r="E35" s="107">
        <v>474.53</v>
      </c>
      <c r="F35" s="107">
        <v>-6.23</v>
      </c>
      <c r="G35" s="107">
        <v>-452.55</v>
      </c>
      <c r="H35" s="107">
        <v>-69.349999999999994</v>
      </c>
      <c r="I35" s="107">
        <v>-171.93</v>
      </c>
      <c r="J35" s="6">
        <v>-70.430000000000007</v>
      </c>
    </row>
    <row r="36" spans="1:10" ht="16.5" customHeight="1" x14ac:dyDescent="0.3">
      <c r="A36" s="47" t="s">
        <v>105</v>
      </c>
      <c r="B36" s="108">
        <v>43435.4841477843</v>
      </c>
      <c r="C36" s="102">
        <v>6653.3019801803002</v>
      </c>
      <c r="D36" s="102">
        <v>-170.142025677346</v>
      </c>
      <c r="E36" s="102">
        <v>20303.6254836999</v>
      </c>
      <c r="F36" s="102">
        <v>-2365.1395142800002</v>
      </c>
      <c r="G36" s="102">
        <v>-1037.03017353</v>
      </c>
      <c r="H36" s="102">
        <v>-158.898619319999</v>
      </c>
      <c r="I36" s="102">
        <v>7512.4914286000003</v>
      </c>
      <c r="J36" s="108">
        <v>12697.2555879213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6WtwtDpZOXdzD4fIjepr20tfc7QYf4mdRun6fcAbuWPBn6bFJtnSIUVEkVshz80TZsraRMxY4KiFq01cWsAqBQ==" saltValue="htA0CSZlMIpwy6PTV/y1zQ==" spinCount="100000" sheet="1" objects="1" scenarios="1"/>
  <mergeCells count="1">
    <mergeCell ref="A1:B1"/>
  </mergeCells>
  <conditionalFormatting sqref="B8:J36">
    <cfRule type="cellIs" dxfId="250" priority="2" operator="between">
      <formula>0</formula>
      <formula>0.1</formula>
    </cfRule>
    <cfRule type="cellIs" dxfId="249" priority="3" operator="lessThan">
      <formula>0</formula>
    </cfRule>
    <cfRule type="cellIs" dxfId="248" priority="4" operator="greaterThanOrEqual">
      <formula>0.1</formula>
    </cfRule>
  </conditionalFormatting>
  <conditionalFormatting sqref="A1:XFD1048576">
    <cfRule type="cellIs" dxfId="247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2" customWidth="1"/>
    <col min="12" max="16384" width="16.7109375" style="1"/>
  </cols>
  <sheetData>
    <row r="1" spans="1:13" ht="16.5" customHeight="1" x14ac:dyDescent="0.3">
      <c r="A1" s="175" t="str">
        <f>'Table of Contents'!B35</f>
        <v>Table 1.17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2016:Q1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4" t="s">
        <v>207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7.327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7.327</v>
      </c>
      <c r="K8" s="113" t="e">
        <f>#REF!</f>
        <v>#REF!</v>
      </c>
      <c r="L8" s="98">
        <v>7.327</v>
      </c>
      <c r="M8" s="105">
        <v>0</v>
      </c>
    </row>
    <row r="9" spans="1:13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  <c r="K9" s="113" t="e">
        <f>#REF!</f>
        <v>#REF!</v>
      </c>
      <c r="L9" s="110">
        <v>0</v>
      </c>
      <c r="M9" s="6">
        <v>0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 t="e">
        <f>#REF!</f>
        <v>#REF!</v>
      </c>
      <c r="L10" s="98">
        <v>0</v>
      </c>
      <c r="M10" s="105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 t="e">
        <f>#REF!</f>
        <v>#REF!</v>
      </c>
      <c r="L11" s="110">
        <v>0</v>
      </c>
      <c r="M11" s="6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 t="e">
        <f>#REF!</f>
        <v>#REF!</v>
      </c>
      <c r="L12" s="98">
        <v>0</v>
      </c>
      <c r="M12" s="105">
        <v>0</v>
      </c>
    </row>
    <row r="13" spans="1:13" ht="16.5" customHeight="1" x14ac:dyDescent="0.3">
      <c r="A13" s="49" t="s">
        <v>81</v>
      </c>
      <c r="B13" s="6">
        <v>-2.97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-30.12</v>
      </c>
      <c r="J13" s="6">
        <v>27.14</v>
      </c>
      <c r="K13" s="113" t="e">
        <f>#REF!</f>
        <v>#REF!</v>
      </c>
      <c r="L13" s="110">
        <v>0</v>
      </c>
      <c r="M13" s="6">
        <v>0</v>
      </c>
    </row>
    <row r="14" spans="1:13" ht="16.5" customHeight="1" x14ac:dyDescent="0.3">
      <c r="A14" s="49" t="s">
        <v>82</v>
      </c>
      <c r="B14" s="105">
        <v>258.46783909999999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 t="e">
        <f>#REF!</f>
        <v>#REF!</v>
      </c>
      <c r="L14" s="98">
        <v>0</v>
      </c>
      <c r="M14" s="105">
        <v>0</v>
      </c>
    </row>
    <row r="15" spans="1:13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  <c r="K15" s="113" t="e">
        <f>#REF!</f>
        <v>#REF!</v>
      </c>
      <c r="L15" s="110">
        <v>0</v>
      </c>
      <c r="M15" s="6">
        <v>0</v>
      </c>
    </row>
    <row r="16" spans="1:13" ht="16.5" customHeight="1" x14ac:dyDescent="0.3">
      <c r="A16" s="49" t="s">
        <v>84</v>
      </c>
      <c r="B16" s="105">
        <v>1863.0360000000001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-23.651</v>
      </c>
      <c r="J16" s="105">
        <v>1886.6869999999999</v>
      </c>
      <c r="K16" s="113" t="e">
        <f>#REF!</f>
        <v>#REF!</v>
      </c>
      <c r="L16" s="98">
        <v>1863.1489999999999</v>
      </c>
      <c r="M16" s="105">
        <v>0</v>
      </c>
    </row>
    <row r="17" spans="1:15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  <c r="K17" s="113" t="e">
        <f>#REF!</f>
        <v>#REF!</v>
      </c>
      <c r="L17" s="110">
        <v>0</v>
      </c>
      <c r="M17" s="6">
        <v>0</v>
      </c>
    </row>
    <row r="18" spans="1:15" ht="16.5" customHeight="1" x14ac:dyDescent="0.3">
      <c r="A18" s="49" t="s">
        <v>86</v>
      </c>
      <c r="B18" s="105">
        <v>-7.85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4.9400000000000004</v>
      </c>
      <c r="J18" s="105">
        <v>-12.79</v>
      </c>
      <c r="K18" s="113" t="e">
        <f>#REF!</f>
        <v>#REF!</v>
      </c>
      <c r="L18" s="98">
        <v>-7.85</v>
      </c>
      <c r="M18" s="105">
        <v>0</v>
      </c>
    </row>
    <row r="19" spans="1:15" ht="16.5" customHeight="1" x14ac:dyDescent="0.3">
      <c r="A19" s="49" t="s">
        <v>87</v>
      </c>
      <c r="B19" s="6">
        <v>560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 t="e">
        <f>#REF!</f>
        <v>#REF!</v>
      </c>
      <c r="L19" s="110">
        <v>0</v>
      </c>
      <c r="M19" s="6">
        <v>0</v>
      </c>
    </row>
    <row r="20" spans="1:15" ht="16.5" customHeight="1" x14ac:dyDescent="0.3">
      <c r="A20" s="49" t="s">
        <v>88</v>
      </c>
      <c r="B20" s="105">
        <v>-99.85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-99.85</v>
      </c>
      <c r="J20" s="105">
        <v>0</v>
      </c>
      <c r="K20" s="113" t="e">
        <f>#REF!</f>
        <v>#REF!</v>
      </c>
      <c r="L20" s="98">
        <v>-99.85</v>
      </c>
      <c r="M20" s="105">
        <v>0</v>
      </c>
    </row>
    <row r="21" spans="1:15" ht="16.5" customHeight="1" x14ac:dyDescent="0.3">
      <c r="A21" s="49" t="s">
        <v>89</v>
      </c>
      <c r="B21" s="6">
        <v>-3.12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-22.26</v>
      </c>
      <c r="I21" s="107">
        <v>3</v>
      </c>
      <c r="J21" s="6">
        <v>16.149999999999999</v>
      </c>
      <c r="K21" s="113" t="e">
        <f>#REF!</f>
        <v>#REF!</v>
      </c>
      <c r="L21" s="110">
        <v>16.149999999999999</v>
      </c>
      <c r="M21" s="6">
        <v>0</v>
      </c>
    </row>
    <row r="22" spans="1:15" ht="16.5" customHeight="1" x14ac:dyDescent="0.3">
      <c r="A22" s="49" t="s">
        <v>90</v>
      </c>
      <c r="B22" s="105">
        <v>3655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111</v>
      </c>
      <c r="I22" s="99">
        <v>0</v>
      </c>
      <c r="J22" s="105">
        <v>3544</v>
      </c>
      <c r="K22" s="113" t="e">
        <f>#REF!</f>
        <v>#REF!</v>
      </c>
      <c r="L22" s="98">
        <v>0</v>
      </c>
      <c r="M22" s="105">
        <v>0</v>
      </c>
    </row>
    <row r="23" spans="1:15" ht="16.5" customHeight="1" x14ac:dyDescent="0.3">
      <c r="A23" s="49" t="s">
        <v>91</v>
      </c>
      <c r="B23" s="6">
        <v>-313.80583156863997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-10.974602279999999</v>
      </c>
      <c r="I23" s="107">
        <v>17.6825988736204</v>
      </c>
      <c r="J23" s="6">
        <v>-320.51382816225998</v>
      </c>
      <c r="K23" s="113" t="e">
        <f>#REF!</f>
        <v>#REF!</v>
      </c>
      <c r="L23" s="110">
        <v>-351.39652956863</v>
      </c>
      <c r="M23" s="6">
        <v>37.590698000000003</v>
      </c>
    </row>
    <row r="24" spans="1:15" ht="16.5" customHeight="1" x14ac:dyDescent="0.3">
      <c r="A24" s="49" t="s">
        <v>92</v>
      </c>
      <c r="B24" s="105">
        <v>5485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550</v>
      </c>
      <c r="I24" s="99">
        <v>-535</v>
      </c>
      <c r="J24" s="105">
        <v>5470</v>
      </c>
      <c r="K24" s="113" t="e">
        <f>#REF!</f>
        <v>#REF!</v>
      </c>
      <c r="L24" s="98">
        <v>0</v>
      </c>
      <c r="M24" s="105">
        <v>0</v>
      </c>
    </row>
    <row r="25" spans="1:15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 t="e">
        <f>#REF!</f>
        <v>#REF!</v>
      </c>
      <c r="L25" s="110">
        <v>0</v>
      </c>
      <c r="M25" s="6">
        <v>0</v>
      </c>
    </row>
    <row r="26" spans="1:15" ht="16.5" customHeight="1" x14ac:dyDescent="0.3">
      <c r="A26" s="49" t="s">
        <v>94</v>
      </c>
      <c r="B26" s="105">
        <v>138.68</v>
      </c>
      <c r="C26" s="99">
        <v>0</v>
      </c>
      <c r="D26" s="99">
        <v>0</v>
      </c>
      <c r="E26" s="99">
        <v>0</v>
      </c>
      <c r="F26" s="99">
        <v>0</v>
      </c>
      <c r="G26" s="99">
        <v>77.790000000000006</v>
      </c>
      <c r="H26" s="99">
        <v>57.83</v>
      </c>
      <c r="I26" s="99">
        <v>0</v>
      </c>
      <c r="J26" s="105">
        <v>3.07</v>
      </c>
      <c r="K26" s="113" t="e">
        <f>#REF!</f>
        <v>#REF!</v>
      </c>
      <c r="L26" s="98">
        <v>0</v>
      </c>
      <c r="M26" s="105">
        <v>0</v>
      </c>
    </row>
    <row r="27" spans="1:15" ht="16.5" customHeight="1" x14ac:dyDescent="0.3">
      <c r="A27" s="49" t="s">
        <v>95</v>
      </c>
      <c r="B27" s="6">
        <v>29.060580389999998</v>
      </c>
      <c r="C27" s="107">
        <v>0</v>
      </c>
      <c r="D27" s="107">
        <v>0</v>
      </c>
      <c r="E27" s="107">
        <v>0</v>
      </c>
      <c r="F27" s="107">
        <v>11.07608123</v>
      </c>
      <c r="G27" s="107">
        <v>0</v>
      </c>
      <c r="H27" s="107">
        <v>-4.0775303799999998</v>
      </c>
      <c r="I27" s="107">
        <v>0</v>
      </c>
      <c r="J27" s="6">
        <v>22.062029540000001</v>
      </c>
      <c r="K27" s="113" t="e">
        <f>#REF!</f>
        <v>#REF!</v>
      </c>
      <c r="L27" s="110">
        <v>29.34412695</v>
      </c>
      <c r="M27" s="6">
        <v>-0.28354656</v>
      </c>
      <c r="O27" s="34"/>
    </row>
    <row r="28" spans="1:15" ht="16.5" customHeight="1" x14ac:dyDescent="0.3">
      <c r="A28" s="49" t="s">
        <v>96</v>
      </c>
      <c r="B28" s="105">
        <v>0.6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0.6</v>
      </c>
      <c r="K28" s="113" t="e">
        <f>#REF!</f>
        <v>#REF!</v>
      </c>
      <c r="L28" s="98">
        <v>0</v>
      </c>
      <c r="M28" s="105">
        <v>0</v>
      </c>
    </row>
    <row r="29" spans="1:15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 t="e">
        <f>#REF!</f>
        <v>#REF!</v>
      </c>
      <c r="L29" s="110">
        <v>0</v>
      </c>
      <c r="M29" s="6">
        <v>0</v>
      </c>
    </row>
    <row r="30" spans="1:15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 t="e">
        <f>#REF!</f>
        <v>#REF!</v>
      </c>
      <c r="L30" s="98">
        <v>0</v>
      </c>
      <c r="M30" s="105">
        <v>0</v>
      </c>
    </row>
    <row r="31" spans="1:15" ht="16.5" customHeight="1" x14ac:dyDescent="0.3">
      <c r="A31" s="49" t="s">
        <v>99</v>
      </c>
      <c r="B31" s="6">
        <v>-68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-68</v>
      </c>
      <c r="J31" s="6">
        <v>0</v>
      </c>
      <c r="K31" s="113" t="e">
        <f>#REF!</f>
        <v>#REF!</v>
      </c>
      <c r="L31" s="110">
        <v>-68</v>
      </c>
      <c r="M31" s="6">
        <v>0</v>
      </c>
    </row>
    <row r="32" spans="1:15" ht="16.5" customHeight="1" x14ac:dyDescent="0.3">
      <c r="A32" s="49" t="s">
        <v>100</v>
      </c>
      <c r="B32" s="105">
        <v>-178.88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-143.94</v>
      </c>
      <c r="J32" s="105">
        <v>-34.94</v>
      </c>
      <c r="K32" s="113" t="e">
        <f>#REF!</f>
        <v>#REF!</v>
      </c>
      <c r="L32" s="98">
        <v>-34.94</v>
      </c>
      <c r="M32" s="105">
        <v>0</v>
      </c>
    </row>
    <row r="33" spans="1:13" ht="16.5" customHeight="1" x14ac:dyDescent="0.3">
      <c r="A33" s="49" t="s">
        <v>101</v>
      </c>
      <c r="B33" s="6">
        <v>1444.99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-172.09</v>
      </c>
      <c r="J33" s="6">
        <v>1617.08</v>
      </c>
      <c r="K33" s="113" t="e">
        <f>#REF!</f>
        <v>#REF!</v>
      </c>
      <c r="L33" s="110">
        <v>0</v>
      </c>
      <c r="M33" s="6">
        <v>0</v>
      </c>
    </row>
    <row r="34" spans="1:13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  <c r="K34" s="113" t="e">
        <f>#REF!</f>
        <v>#REF!</v>
      </c>
      <c r="L34" s="98">
        <v>0</v>
      </c>
      <c r="M34" s="105">
        <v>0</v>
      </c>
    </row>
    <row r="35" spans="1:13" ht="16.5" customHeight="1" x14ac:dyDescent="0.3">
      <c r="A35" s="49" t="s">
        <v>103</v>
      </c>
      <c r="B35" s="6">
        <v>-70.430000000000007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-70.430000000000007</v>
      </c>
      <c r="K35" s="113" t="e">
        <f>#REF!</f>
        <v>#REF!</v>
      </c>
      <c r="L35" s="110">
        <v>-70.430000000000007</v>
      </c>
      <c r="M35" s="6">
        <v>0</v>
      </c>
    </row>
    <row r="36" spans="1:13" ht="16.5" customHeight="1" x14ac:dyDescent="0.3">
      <c r="A36" s="53" t="s">
        <v>105</v>
      </c>
      <c r="B36" s="108">
        <v>12697.2555879213</v>
      </c>
      <c r="C36" s="102">
        <v>0</v>
      </c>
      <c r="D36" s="102">
        <v>0</v>
      </c>
      <c r="E36" s="102">
        <v>0</v>
      </c>
      <c r="F36" s="102">
        <v>11.07608123</v>
      </c>
      <c r="G36" s="102">
        <v>77.790000000000006</v>
      </c>
      <c r="H36" s="102">
        <v>681.51786733999995</v>
      </c>
      <c r="I36" s="102">
        <v>-1047.02840112637</v>
      </c>
      <c r="J36" s="108">
        <v>12155.4422013777</v>
      </c>
      <c r="K36" s="114" t="e">
        <f>#REF!</f>
        <v>#REF!</v>
      </c>
      <c r="L36" s="101">
        <v>1283.5035973813699</v>
      </c>
      <c r="M36" s="108">
        <v>37.307151439999998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KOg1jd9jkWjw3bx1XucTrvT0l39+qrNve2CsgJ2tX5KtIDRDbJ2ywBrwEUmqPcXdwnExsEMcH4jiWu8TV6uig==" saltValue="WyNQmf0yma1JeEV5bYQI/Q==" spinCount="100000" sheet="1" objects="1" scenarios="1"/>
  <mergeCells count="1">
    <mergeCell ref="A1:B1"/>
  </mergeCells>
  <conditionalFormatting sqref="B8:M36">
    <cfRule type="cellIs" dxfId="246" priority="2" operator="between">
      <formula>0</formula>
      <formula>0.1</formula>
    </cfRule>
    <cfRule type="cellIs" dxfId="245" priority="3" operator="lessThan">
      <formula>0</formula>
    </cfRule>
    <cfRule type="cellIs" dxfId="244" priority="4" operator="greaterThanOrEqual">
      <formula>0.1</formula>
    </cfRule>
  </conditionalFormatting>
  <conditionalFormatting sqref="A1:XFD1048576">
    <cfRule type="cellIs" dxfId="243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J113" sqref="J113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73" t="s">
        <v>126</v>
      </c>
      <c r="B1" s="174"/>
      <c r="C1" s="174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142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109</v>
      </c>
      <c r="B5" s="25"/>
      <c r="C5" s="26"/>
      <c r="D5" s="27" t="s">
        <v>143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119</v>
      </c>
      <c r="B7" s="25"/>
      <c r="C7" s="26"/>
      <c r="D7" s="27" t="s">
        <v>144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139</v>
      </c>
      <c r="B9" s="25"/>
      <c r="C9" s="26"/>
      <c r="D9" s="27" t="s">
        <v>145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117</v>
      </c>
      <c r="B11" s="25"/>
      <c r="C11" s="26"/>
      <c r="D11" s="27" t="s">
        <v>146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118</v>
      </c>
      <c r="B13" s="25"/>
      <c r="C13" s="26"/>
      <c r="D13" s="27" t="s">
        <v>147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140</v>
      </c>
      <c r="B15" s="25"/>
      <c r="C15" s="26"/>
      <c r="D15" s="27" t="s">
        <v>148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120</v>
      </c>
      <c r="B17" s="25"/>
      <c r="C17" s="26"/>
      <c r="D17" s="27" t="s">
        <v>141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149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235</v>
      </c>
      <c r="B21" s="25"/>
      <c r="C21" s="26"/>
      <c r="D21" s="27" t="s">
        <v>236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UJnKbIT7A/3RgVUbEQ971C8ViPDX3vg0XGby4Woo/XaIngQ+pCvFSteVN4tw6yKmLBVW32S36jtIH/ZPneeLmw==" saltValue="CjgFdRWDbo/kYwGtz9EpCw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Contents'!B36</f>
        <v>Table 1.18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197</v>
      </c>
      <c r="C6" s="54"/>
      <c r="D6" s="54"/>
      <c r="E6" s="54"/>
      <c r="F6" s="38"/>
      <c r="G6" s="54" t="s">
        <v>198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-215.166</v>
      </c>
      <c r="H8" s="99">
        <v>-19.138000000000002</v>
      </c>
      <c r="I8" s="99">
        <v>-2.2650000000000001</v>
      </c>
      <c r="J8" s="99">
        <v>-201.09</v>
      </c>
      <c r="K8" s="105">
        <v>7.327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-172.98</v>
      </c>
      <c r="H13" s="107">
        <v>48.51</v>
      </c>
      <c r="I13" s="107">
        <v>-0.82</v>
      </c>
      <c r="J13" s="107">
        <v>-220.68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101.6621931</v>
      </c>
      <c r="H14" s="99">
        <v>-73.308918199999994</v>
      </c>
      <c r="I14" s="99">
        <v>174.97111129999999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1744.114</v>
      </c>
      <c r="H16" s="99">
        <v>53.738</v>
      </c>
      <c r="I16" s="99">
        <v>-0.121</v>
      </c>
      <c r="J16" s="99">
        <v>1630.52</v>
      </c>
      <c r="K16" s="105">
        <v>59.976999999999997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-142.4</v>
      </c>
      <c r="H18" s="99">
        <v>-6.5</v>
      </c>
      <c r="I18" s="99">
        <v>6.77</v>
      </c>
      <c r="J18" s="99">
        <v>-111.98</v>
      </c>
      <c r="K18" s="105">
        <v>-30.68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-66.38</v>
      </c>
      <c r="H20" s="99">
        <v>0</v>
      </c>
      <c r="I20" s="99">
        <v>0</v>
      </c>
      <c r="J20" s="99">
        <v>29.91</v>
      </c>
      <c r="K20" s="105">
        <v>-96.29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6.14</v>
      </c>
      <c r="H21" s="107">
        <v>0</v>
      </c>
      <c r="I21" s="107">
        <v>0</v>
      </c>
      <c r="J21" s="107">
        <v>0</v>
      </c>
      <c r="K21" s="6">
        <v>6.14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1080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-15.762291333026999</v>
      </c>
      <c r="H23" s="107">
        <v>22.879957600188799</v>
      </c>
      <c r="I23" s="107">
        <v>-0.56000000000000005</v>
      </c>
      <c r="J23" s="107">
        <v>0</v>
      </c>
      <c r="K23" s="6">
        <v>-38.082248933216</v>
      </c>
    </row>
    <row r="24" spans="1:11" ht="16.5" customHeight="1" x14ac:dyDescent="0.3">
      <c r="A24" s="49" t="s">
        <v>92</v>
      </c>
      <c r="B24" s="105">
        <v>-7</v>
      </c>
      <c r="C24" s="99">
        <v>0</v>
      </c>
      <c r="D24" s="99">
        <v>0</v>
      </c>
      <c r="E24" s="105">
        <v>0</v>
      </c>
      <c r="F24" s="113"/>
      <c r="G24" s="105">
        <v>-548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-144.49</v>
      </c>
      <c r="H26" s="99">
        <v>-89.32</v>
      </c>
      <c r="I26" s="99">
        <v>-18.46</v>
      </c>
      <c r="J26" s="99">
        <v>-15.47</v>
      </c>
      <c r="K26" s="105">
        <v>-21.25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-39.028623719999999</v>
      </c>
      <c r="H27" s="107">
        <v>0</v>
      </c>
      <c r="I27" s="107">
        <v>-0.72660855999999996</v>
      </c>
      <c r="J27" s="107">
        <v>-0.39578777999999998</v>
      </c>
      <c r="K27" s="6">
        <v>-37.906227379999997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70.95</v>
      </c>
      <c r="C32" s="99">
        <v>70.95</v>
      </c>
      <c r="D32" s="99">
        <v>0</v>
      </c>
      <c r="E32" s="105">
        <v>0</v>
      </c>
      <c r="F32" s="113"/>
      <c r="G32" s="105">
        <v>18.38</v>
      </c>
      <c r="H32" s="99">
        <v>10.97</v>
      </c>
      <c r="I32" s="99">
        <v>-11.4</v>
      </c>
      <c r="J32" s="99">
        <v>52.78</v>
      </c>
      <c r="K32" s="105">
        <v>-33.97</v>
      </c>
    </row>
    <row r="33" spans="1:11" ht="16.5" customHeight="1" x14ac:dyDescent="0.3">
      <c r="A33" s="49" t="s">
        <v>101</v>
      </c>
      <c r="B33" s="6">
        <v>400.12</v>
      </c>
      <c r="C33" s="107">
        <v>0</v>
      </c>
      <c r="D33" s="107">
        <v>0</v>
      </c>
      <c r="E33" s="6">
        <v>400.12</v>
      </c>
      <c r="F33" s="113"/>
      <c r="G33" s="6">
        <v>36.18</v>
      </c>
      <c r="H33" s="107">
        <v>0</v>
      </c>
      <c r="I33" s="107">
        <v>0</v>
      </c>
      <c r="J33" s="107">
        <v>0</v>
      </c>
      <c r="K33" s="6">
        <v>36.18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278.89999999999998</v>
      </c>
      <c r="H35" s="107">
        <v>5.53</v>
      </c>
      <c r="I35" s="107">
        <v>66.17</v>
      </c>
      <c r="J35" s="107">
        <v>164.71</v>
      </c>
      <c r="K35" s="6">
        <v>42.48</v>
      </c>
    </row>
    <row r="36" spans="1:11" ht="16.5" customHeight="1" x14ac:dyDescent="0.3">
      <c r="A36" s="53" t="s">
        <v>105</v>
      </c>
      <c r="B36" s="108">
        <v>464.07</v>
      </c>
      <c r="C36" s="102">
        <v>70.95</v>
      </c>
      <c r="D36" s="102">
        <v>0</v>
      </c>
      <c r="E36" s="108">
        <v>400.12</v>
      </c>
      <c r="F36" s="114"/>
      <c r="G36" s="108">
        <v>1921.16927804697</v>
      </c>
      <c r="H36" s="102">
        <v>-46.638960599811199</v>
      </c>
      <c r="I36" s="102">
        <v>213.55850273999999</v>
      </c>
      <c r="J36" s="102">
        <v>1328.30421222</v>
      </c>
      <c r="K36" s="108">
        <v>-106.074476313216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HuHvz4FEdzc8ZiHin2mnfBMHOlqnDQUUuKSFfrfH0rNaHjyeqi00V5R6+VhpKvi33ibv9h2yNnTlww0dr/jCg==" saltValue="qflbgh/D2u5q8Bo8INzc3w==" spinCount="100000" sheet="1" objects="1" scenarios="1"/>
  <mergeCells count="1">
    <mergeCell ref="A1:B1"/>
  </mergeCells>
  <conditionalFormatting sqref="B8:K36">
    <cfRule type="cellIs" dxfId="242" priority="2" operator="between">
      <formula>0</formula>
      <formula>0.1</formula>
    </cfRule>
    <cfRule type="cellIs" dxfId="241" priority="3" operator="lessThan">
      <formula>0</formula>
    </cfRule>
    <cfRule type="cellIs" dxfId="240" priority="4" operator="greaterThanOrEqual">
      <formula>0.1</formula>
    </cfRule>
  </conditionalFormatting>
  <conditionalFormatting sqref="A1:XFD1048576">
    <cfRule type="cellIs" dxfId="23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Contents'!B37</f>
        <v>Table 1.19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199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05">
        <v>-103.56399999999999</v>
      </c>
      <c r="C8" s="99">
        <v>-34.526000000000003</v>
      </c>
      <c r="D8" s="99">
        <v>378.04700000000003</v>
      </c>
      <c r="E8" s="99">
        <v>-447.24599999999998</v>
      </c>
      <c r="F8" s="99">
        <v>0</v>
      </c>
      <c r="G8" s="99">
        <v>0.161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-1593.32</v>
      </c>
      <c r="C13" s="107">
        <v>-333.08</v>
      </c>
      <c r="D13" s="107">
        <v>-4950.43</v>
      </c>
      <c r="E13" s="107">
        <v>3854.04</v>
      </c>
      <c r="F13" s="107">
        <v>-190.19</v>
      </c>
      <c r="G13" s="107">
        <v>0</v>
      </c>
      <c r="H13" s="107">
        <v>0</v>
      </c>
      <c r="I13" s="107">
        <v>0</v>
      </c>
      <c r="J13" s="107">
        <v>0</v>
      </c>
      <c r="K13" s="6">
        <v>26.34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25892.076000000001</v>
      </c>
      <c r="C16" s="99">
        <v>2143.2379999999998</v>
      </c>
      <c r="D16" s="99">
        <v>6994.6379999999999</v>
      </c>
      <c r="E16" s="99">
        <v>12814.298000000001</v>
      </c>
      <c r="F16" s="99">
        <v>80.861000000000004</v>
      </c>
      <c r="G16" s="99">
        <v>2040.9290000000001</v>
      </c>
      <c r="H16" s="99">
        <v>0</v>
      </c>
      <c r="I16" s="99">
        <v>0</v>
      </c>
      <c r="J16" s="99">
        <v>8.0489999999999995</v>
      </c>
      <c r="K16" s="105">
        <v>1810.0630000000001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24.98</v>
      </c>
      <c r="C18" s="99">
        <v>2</v>
      </c>
      <c r="D18" s="99">
        <v>0.64</v>
      </c>
      <c r="E18" s="99">
        <v>1.1499999999999999</v>
      </c>
      <c r="F18" s="99">
        <v>-2.58</v>
      </c>
      <c r="G18" s="99">
        <v>13.87</v>
      </c>
      <c r="H18" s="99">
        <v>0</v>
      </c>
      <c r="I18" s="99">
        <v>0</v>
      </c>
      <c r="J18" s="99">
        <v>4.9400000000000004</v>
      </c>
      <c r="K18" s="105">
        <v>4.97</v>
      </c>
    </row>
    <row r="19" spans="1:11" ht="16.5" customHeight="1" x14ac:dyDescent="0.3">
      <c r="A19" s="49" t="s">
        <v>87</v>
      </c>
      <c r="B19" s="6">
        <v>-903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-118.97</v>
      </c>
      <c r="C20" s="99">
        <v>0</v>
      </c>
      <c r="D20" s="99">
        <v>-69.12</v>
      </c>
      <c r="E20" s="99">
        <v>50</v>
      </c>
      <c r="F20" s="99">
        <v>0</v>
      </c>
      <c r="G20" s="99">
        <v>0</v>
      </c>
      <c r="H20" s="99">
        <v>0</v>
      </c>
      <c r="I20" s="99">
        <v>0</v>
      </c>
      <c r="J20" s="99">
        <v>-99.85</v>
      </c>
      <c r="K20" s="105">
        <v>0</v>
      </c>
    </row>
    <row r="21" spans="1:11" ht="16.5" customHeight="1" x14ac:dyDescent="0.3">
      <c r="A21" s="49" t="s">
        <v>89</v>
      </c>
      <c r="B21" s="6">
        <v>0.59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0.59</v>
      </c>
    </row>
    <row r="22" spans="1:11" ht="16.5" customHeight="1" x14ac:dyDescent="0.3">
      <c r="A22" s="49" t="s">
        <v>90</v>
      </c>
      <c r="B22" s="105">
        <v>7867</v>
      </c>
      <c r="C22" s="99">
        <v>867</v>
      </c>
      <c r="D22" s="99">
        <v>512</v>
      </c>
      <c r="E22" s="99">
        <v>59</v>
      </c>
      <c r="F22" s="99">
        <v>117</v>
      </c>
      <c r="G22" s="99">
        <v>1691</v>
      </c>
      <c r="H22" s="99">
        <v>0</v>
      </c>
      <c r="I22" s="99">
        <v>207</v>
      </c>
      <c r="J22" s="99">
        <v>0</v>
      </c>
      <c r="K22" s="105">
        <v>4414</v>
      </c>
    </row>
    <row r="23" spans="1:11" ht="16.5" customHeight="1" x14ac:dyDescent="0.3">
      <c r="A23" s="49" t="s">
        <v>91</v>
      </c>
      <c r="B23" s="6">
        <v>-261.54309026567</v>
      </c>
      <c r="C23" s="107">
        <v>87.123547270304101</v>
      </c>
      <c r="D23" s="107">
        <v>-23.122988207346001</v>
      </c>
      <c r="E23" s="107">
        <v>-30.724578260000001</v>
      </c>
      <c r="F23" s="107">
        <v>0</v>
      </c>
      <c r="G23" s="107">
        <v>17.8887605</v>
      </c>
      <c r="H23" s="107">
        <v>0</v>
      </c>
      <c r="I23" s="107">
        <v>-10.974602279999999</v>
      </c>
      <c r="J23" s="107">
        <v>17.6825988736204</v>
      </c>
      <c r="K23" s="6">
        <v>-319.41582816225002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0.7</v>
      </c>
      <c r="C29" s="107">
        <v>0.7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859.86</v>
      </c>
      <c r="C33" s="107">
        <v>0</v>
      </c>
      <c r="D33" s="107">
        <v>0</v>
      </c>
      <c r="E33" s="107">
        <v>0</v>
      </c>
      <c r="F33" s="107">
        <v>0</v>
      </c>
      <c r="G33" s="107">
        <v>116.72</v>
      </c>
      <c r="H33" s="107">
        <v>0</v>
      </c>
      <c r="I33" s="107">
        <v>0</v>
      </c>
      <c r="J33" s="107">
        <v>-47.54</v>
      </c>
      <c r="K33" s="6">
        <v>790.68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31664.8089097343</v>
      </c>
      <c r="C36" s="102">
        <v>2732.4555472703</v>
      </c>
      <c r="D36" s="102">
        <v>2842.6520117926498</v>
      </c>
      <c r="E36" s="102">
        <v>16300.51742174</v>
      </c>
      <c r="F36" s="102">
        <v>5.0910000000000002</v>
      </c>
      <c r="G36" s="102">
        <v>3880.5687604999998</v>
      </c>
      <c r="H36" s="102">
        <v>0</v>
      </c>
      <c r="I36" s="102">
        <v>196.02539772</v>
      </c>
      <c r="J36" s="102">
        <v>-116.71840112637901</v>
      </c>
      <c r="K36" s="108">
        <v>6727.2271718377497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9aiCv/3gp682sg8ddjq85p51DhOPW6jMrUbr2SuskpIfqZvZ5HfNoJb7R0CbEHlplP2OGbW8w2obk5sc6z0tbA==" saltValue="H3Li0PJ6jOZcheGKbz5NDA==" spinCount="100000" sheet="1" objects="1" scenarios="1"/>
  <mergeCells count="1">
    <mergeCell ref="A1:B1"/>
  </mergeCells>
  <conditionalFormatting sqref="B8:K36">
    <cfRule type="cellIs" dxfId="238" priority="2" operator="between">
      <formula>0</formula>
      <formula>0.1</formula>
    </cfRule>
    <cfRule type="cellIs" dxfId="237" priority="3" operator="lessThan">
      <formula>0</formula>
    </cfRule>
    <cfRule type="cellIs" dxfId="236" priority="4" operator="greaterThanOrEqual">
      <formula>0.1</formula>
    </cfRule>
  </conditionalFormatting>
  <conditionalFormatting sqref="A1:XFD1048576">
    <cfRule type="cellIs" dxfId="23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Contents'!B40</f>
        <v>Table 1.20</v>
      </c>
      <c r="B1" s="175"/>
      <c r="C1" s="40"/>
    </row>
    <row r="2" spans="1:10" ht="16.5" customHeight="1" x14ac:dyDescent="0.3">
      <c r="A2" s="4" t="str">
        <f>"AIF: "&amp;'Table of Contents'!A40&amp;", "&amp;'Table of Contents'!A3</f>
        <v>AIF: Total Sales, 2016:Q1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200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201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8">
        <v>0</v>
      </c>
      <c r="J8" s="105">
        <v>0</v>
      </c>
    </row>
    <row r="9" spans="1:10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10">
        <v>0</v>
      </c>
      <c r="J9" s="6">
        <v>0</v>
      </c>
    </row>
    <row r="10" spans="1:10" ht="16.5" customHeight="1" x14ac:dyDescent="0.3">
      <c r="A10" s="46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8">
        <v>0</v>
      </c>
      <c r="J10" s="105">
        <v>0</v>
      </c>
    </row>
    <row r="11" spans="1:10" ht="16.5" customHeight="1" x14ac:dyDescent="0.3">
      <c r="A11" s="46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10">
        <v>0</v>
      </c>
      <c r="J11" s="6">
        <v>0</v>
      </c>
    </row>
    <row r="12" spans="1:10" ht="16.5" customHeight="1" x14ac:dyDescent="0.3">
      <c r="A12" s="46" t="s">
        <v>80</v>
      </c>
      <c r="B12" s="105">
        <v>58.89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8">
        <v>58.89</v>
      </c>
      <c r="J12" s="105">
        <v>0</v>
      </c>
    </row>
    <row r="13" spans="1:10" ht="16.5" customHeight="1" x14ac:dyDescent="0.3">
      <c r="A13" s="46" t="s">
        <v>81</v>
      </c>
      <c r="B13" s="6">
        <v>10841.32</v>
      </c>
      <c r="C13" s="107">
        <v>1688.42</v>
      </c>
      <c r="D13" s="107">
        <v>4536.01</v>
      </c>
      <c r="E13" s="107">
        <v>4478.8599999999997</v>
      </c>
      <c r="F13" s="107">
        <v>14.33</v>
      </c>
      <c r="G13" s="107">
        <v>0</v>
      </c>
      <c r="H13" s="107">
        <v>12.69</v>
      </c>
      <c r="I13" s="110">
        <v>0</v>
      </c>
      <c r="J13" s="6">
        <v>111.01</v>
      </c>
    </row>
    <row r="14" spans="1:10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8">
        <v>0</v>
      </c>
      <c r="J14" s="105">
        <v>0</v>
      </c>
    </row>
    <row r="15" spans="1:10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10">
        <v>0</v>
      </c>
      <c r="J15" s="6">
        <v>0</v>
      </c>
    </row>
    <row r="16" spans="1:10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8">
        <v>0</v>
      </c>
      <c r="J16" s="105">
        <v>0</v>
      </c>
    </row>
    <row r="17" spans="1:10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10">
        <v>0</v>
      </c>
      <c r="J17" s="6">
        <v>0</v>
      </c>
    </row>
    <row r="18" spans="1:10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8">
        <v>0</v>
      </c>
      <c r="J18" s="105">
        <v>0</v>
      </c>
    </row>
    <row r="19" spans="1:10" ht="16.5" customHeight="1" x14ac:dyDescent="0.3">
      <c r="A19" s="46" t="s">
        <v>87</v>
      </c>
      <c r="B19" s="6">
        <v>40949</v>
      </c>
      <c r="C19" s="107">
        <v>0</v>
      </c>
      <c r="D19" s="107">
        <v>0</v>
      </c>
      <c r="E19" s="107">
        <v>0</v>
      </c>
      <c r="F19" s="107">
        <v>1577</v>
      </c>
      <c r="G19" s="107">
        <v>0</v>
      </c>
      <c r="H19" s="107">
        <v>0</v>
      </c>
      <c r="I19" s="110">
        <v>303</v>
      </c>
      <c r="J19" s="6">
        <v>39069</v>
      </c>
    </row>
    <row r="20" spans="1:10" ht="16.5" customHeight="1" x14ac:dyDescent="0.3">
      <c r="A20" s="46" t="s">
        <v>88</v>
      </c>
      <c r="B20" s="105">
        <v>199.65</v>
      </c>
      <c r="C20" s="99">
        <v>0</v>
      </c>
      <c r="D20" s="99">
        <v>25.25</v>
      </c>
      <c r="E20" s="99">
        <v>50</v>
      </c>
      <c r="F20" s="99">
        <v>0</v>
      </c>
      <c r="G20" s="99">
        <v>0</v>
      </c>
      <c r="H20" s="99">
        <v>10.9</v>
      </c>
      <c r="I20" s="98">
        <v>0</v>
      </c>
      <c r="J20" s="105">
        <v>113.5</v>
      </c>
    </row>
    <row r="21" spans="1:10" ht="16.5" customHeight="1" x14ac:dyDescent="0.3">
      <c r="A21" s="46" t="s">
        <v>89</v>
      </c>
      <c r="B21" s="6">
        <v>359.48</v>
      </c>
      <c r="C21" s="107">
        <v>75.97</v>
      </c>
      <c r="D21" s="107">
        <v>98.89</v>
      </c>
      <c r="E21" s="107">
        <v>102.02</v>
      </c>
      <c r="F21" s="107">
        <v>0</v>
      </c>
      <c r="G21" s="107">
        <v>0</v>
      </c>
      <c r="H21" s="107">
        <v>1.61</v>
      </c>
      <c r="I21" s="110">
        <v>5.31</v>
      </c>
      <c r="J21" s="6">
        <v>75.67</v>
      </c>
    </row>
    <row r="22" spans="1:10" ht="16.5" customHeight="1" x14ac:dyDescent="0.3">
      <c r="A22" s="46" t="s">
        <v>90</v>
      </c>
      <c r="B22" s="105">
        <v>41048</v>
      </c>
      <c r="C22" s="99">
        <v>2486</v>
      </c>
      <c r="D22" s="99">
        <v>3945</v>
      </c>
      <c r="E22" s="99">
        <v>15434</v>
      </c>
      <c r="F22" s="99">
        <v>4954</v>
      </c>
      <c r="G22" s="99">
        <v>0</v>
      </c>
      <c r="H22" s="99">
        <v>0</v>
      </c>
      <c r="I22" s="98">
        <v>2344</v>
      </c>
      <c r="J22" s="105">
        <v>11885</v>
      </c>
    </row>
    <row r="23" spans="1:10" ht="16.5" customHeight="1" x14ac:dyDescent="0.3">
      <c r="A23" s="46" t="s">
        <v>91</v>
      </c>
      <c r="B23" s="6">
        <v>504.06238675879302</v>
      </c>
      <c r="C23" s="107">
        <v>148.430264410902</v>
      </c>
      <c r="D23" s="107">
        <v>16.714668212653802</v>
      </c>
      <c r="E23" s="107">
        <v>10.744999999999999</v>
      </c>
      <c r="F23" s="107">
        <v>0</v>
      </c>
      <c r="G23" s="107">
        <v>0</v>
      </c>
      <c r="H23" s="107">
        <v>0.93100000000000005</v>
      </c>
      <c r="I23" s="110">
        <v>50.154389719999998</v>
      </c>
      <c r="J23" s="6">
        <v>277.08706441523702</v>
      </c>
    </row>
    <row r="24" spans="1:10" ht="16.5" customHeight="1" x14ac:dyDescent="0.3">
      <c r="A24" s="46" t="s">
        <v>92</v>
      </c>
      <c r="B24" s="105">
        <v>28884</v>
      </c>
      <c r="C24" s="99">
        <v>7508</v>
      </c>
      <c r="D24" s="99">
        <v>9660</v>
      </c>
      <c r="E24" s="99">
        <v>423</v>
      </c>
      <c r="F24" s="99">
        <v>0</v>
      </c>
      <c r="G24" s="99">
        <v>0</v>
      </c>
      <c r="H24" s="99">
        <v>0</v>
      </c>
      <c r="I24" s="98">
        <v>1742</v>
      </c>
      <c r="J24" s="105">
        <v>9551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10">
        <v>0</v>
      </c>
      <c r="J25" s="6">
        <v>0</v>
      </c>
    </row>
    <row r="26" spans="1:10" ht="16.5" customHeight="1" x14ac:dyDescent="0.3">
      <c r="A26" s="46" t="s">
        <v>94</v>
      </c>
      <c r="B26" s="105">
        <v>1658.54</v>
      </c>
      <c r="C26" s="99">
        <v>259.98</v>
      </c>
      <c r="D26" s="99">
        <v>253.19</v>
      </c>
      <c r="E26" s="99">
        <v>182.89</v>
      </c>
      <c r="F26" s="99">
        <v>527.72</v>
      </c>
      <c r="G26" s="99">
        <v>0</v>
      </c>
      <c r="H26" s="99">
        <v>178.02</v>
      </c>
      <c r="I26" s="98">
        <v>7.97</v>
      </c>
      <c r="J26" s="105">
        <v>248.76</v>
      </c>
    </row>
    <row r="27" spans="1:10" ht="16.5" customHeight="1" x14ac:dyDescent="0.3">
      <c r="A27" s="46" t="s">
        <v>95</v>
      </c>
      <c r="B27" s="6">
        <v>405.28207927</v>
      </c>
      <c r="C27" s="107">
        <v>5.6615499999999996E-3</v>
      </c>
      <c r="D27" s="107">
        <v>0.22623410999999999</v>
      </c>
      <c r="E27" s="107">
        <v>0.38353677000000003</v>
      </c>
      <c r="F27" s="107">
        <v>183.92576506</v>
      </c>
      <c r="G27" s="107">
        <v>1.0312784699999999</v>
      </c>
      <c r="H27" s="107">
        <v>0</v>
      </c>
      <c r="I27" s="110">
        <v>0</v>
      </c>
      <c r="J27" s="6">
        <v>219.70960331000001</v>
      </c>
    </row>
    <row r="28" spans="1:10" ht="16.5" customHeight="1" x14ac:dyDescent="0.3">
      <c r="A28" s="46" t="s">
        <v>96</v>
      </c>
      <c r="B28" s="105">
        <v>5.57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0.34</v>
      </c>
      <c r="I28" s="98">
        <v>0</v>
      </c>
      <c r="J28" s="105">
        <v>5.23</v>
      </c>
    </row>
    <row r="29" spans="1:10" ht="16.5" customHeight="1" x14ac:dyDescent="0.3">
      <c r="A29" s="46" t="s">
        <v>97</v>
      </c>
      <c r="B29" s="6">
        <v>102.467</v>
      </c>
      <c r="C29" s="107">
        <v>0.7</v>
      </c>
      <c r="D29" s="107">
        <v>0</v>
      </c>
      <c r="E29" s="107">
        <v>24.651</v>
      </c>
      <c r="F29" s="107">
        <v>32.720999999999997</v>
      </c>
      <c r="G29" s="107">
        <v>0</v>
      </c>
      <c r="H29" s="107">
        <v>0</v>
      </c>
      <c r="I29" s="110">
        <v>44.395000000000003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8">
        <v>0</v>
      </c>
      <c r="J30" s="105">
        <v>0</v>
      </c>
    </row>
    <row r="31" spans="1:10" ht="16.5" customHeight="1" x14ac:dyDescent="0.3">
      <c r="A31" s="46" t="s">
        <v>99</v>
      </c>
      <c r="B31" s="6">
        <v>3633</v>
      </c>
      <c r="C31" s="107">
        <v>791</v>
      </c>
      <c r="D31" s="107">
        <v>738</v>
      </c>
      <c r="E31" s="107">
        <v>114</v>
      </c>
      <c r="F31" s="107">
        <v>16</v>
      </c>
      <c r="G31" s="107">
        <v>1840</v>
      </c>
      <c r="H31" s="107">
        <v>118</v>
      </c>
      <c r="I31" s="110">
        <v>0</v>
      </c>
      <c r="J31" s="6">
        <v>16</v>
      </c>
    </row>
    <row r="32" spans="1:10" ht="16.5" customHeight="1" x14ac:dyDescent="0.3">
      <c r="A32" s="46" t="s">
        <v>100</v>
      </c>
      <c r="B32" s="105">
        <v>1466</v>
      </c>
      <c r="C32" s="99">
        <v>313.89999999999998</v>
      </c>
      <c r="D32" s="99">
        <v>163.29</v>
      </c>
      <c r="E32" s="99">
        <v>537.83000000000004</v>
      </c>
      <c r="F32" s="99">
        <v>4.84</v>
      </c>
      <c r="G32" s="99">
        <v>0</v>
      </c>
      <c r="H32" s="99">
        <v>200.6</v>
      </c>
      <c r="I32" s="98">
        <v>0</v>
      </c>
      <c r="J32" s="105">
        <v>245.53</v>
      </c>
    </row>
    <row r="33" spans="1:10" ht="16.5" customHeight="1" x14ac:dyDescent="0.3">
      <c r="A33" s="46" t="s">
        <v>101</v>
      </c>
      <c r="B33" s="6">
        <v>4439.84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10">
        <v>291.27999999999997</v>
      </c>
      <c r="J33" s="6">
        <v>4148.57</v>
      </c>
    </row>
    <row r="34" spans="1:10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8">
        <v>0</v>
      </c>
      <c r="J34" s="105">
        <v>0</v>
      </c>
    </row>
    <row r="35" spans="1:10" ht="16.5" customHeight="1" x14ac:dyDescent="0.3">
      <c r="A35" s="46" t="s">
        <v>103</v>
      </c>
      <c r="B35" s="6">
        <v>11594.38</v>
      </c>
      <c r="C35" s="107">
        <v>1283.43</v>
      </c>
      <c r="D35" s="107">
        <v>118.34</v>
      </c>
      <c r="E35" s="107">
        <v>3432.28</v>
      </c>
      <c r="F35" s="107">
        <v>36.200000000000003</v>
      </c>
      <c r="G35" s="107">
        <v>1.36</v>
      </c>
      <c r="H35" s="107">
        <v>118.63</v>
      </c>
      <c r="I35" s="110">
        <v>2892.93</v>
      </c>
      <c r="J35" s="6">
        <v>3711.21</v>
      </c>
    </row>
    <row r="36" spans="1:10" ht="16.5" customHeight="1" x14ac:dyDescent="0.3">
      <c r="A36" s="47" t="s">
        <v>105</v>
      </c>
      <c r="B36" s="108">
        <v>146149.481466028</v>
      </c>
      <c r="C36" s="102">
        <v>14555.835925960901</v>
      </c>
      <c r="D36" s="102">
        <v>19554.910902322601</v>
      </c>
      <c r="E36" s="102">
        <v>24790.659536769999</v>
      </c>
      <c r="F36" s="102">
        <v>7346.7367650599999</v>
      </c>
      <c r="G36" s="102">
        <v>1842.3912784699901</v>
      </c>
      <c r="H36" s="102">
        <v>641.721</v>
      </c>
      <c r="I36" s="101">
        <v>7739.9293897199996</v>
      </c>
      <c r="J36" s="108">
        <v>69677.276667725193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ALy1F744LLqvBl1UjTD/Uwi9MGWADFkl3aOmYZ/5WRDYvlWqJ7ATm1DNVzTTG3x9MSAhQqm4xSyg8ZO/rt3pbA==" saltValue="ywop84odtJdQR3ITFvY0oQ==" spinCount="100000" sheet="1" objects="1" scenarios="1"/>
  <mergeCells count="1">
    <mergeCell ref="A1:B1"/>
  </mergeCells>
  <conditionalFormatting sqref="B8:J36">
    <cfRule type="cellIs" dxfId="234" priority="2" operator="between">
      <formula>0</formula>
      <formula>0.1</formula>
    </cfRule>
    <cfRule type="cellIs" dxfId="233" priority="3" operator="lessThan">
      <formula>0</formula>
    </cfRule>
    <cfRule type="cellIs" dxfId="232" priority="4" operator="greaterThanOrEqual">
      <formula>0.1</formula>
    </cfRule>
  </conditionalFormatting>
  <conditionalFormatting sqref="A1:XFD1048576">
    <cfRule type="cellIs" dxfId="23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3" ht="16.5" customHeight="1" x14ac:dyDescent="0.3">
      <c r="A1" s="175" t="str">
        <f>'Table of Contents'!B41</f>
        <v>Table 1.21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2016:Q1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4" t="s">
        <v>224</v>
      </c>
      <c r="C6" s="54"/>
      <c r="D6" s="54"/>
      <c r="E6" s="54"/>
      <c r="F6" s="54"/>
      <c r="G6" s="54"/>
      <c r="H6" s="54"/>
      <c r="I6" s="54"/>
      <c r="J6" s="54"/>
      <c r="K6" s="52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K7" s="52"/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0</v>
      </c>
      <c r="K8" s="113" t="e">
        <f>#REF!</f>
        <v>#REF!</v>
      </c>
      <c r="L8" s="98">
        <v>0</v>
      </c>
      <c r="M8" s="105">
        <v>0</v>
      </c>
    </row>
    <row r="9" spans="1:13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  <c r="K9" s="113" t="e">
        <f>#REF!</f>
        <v>#REF!</v>
      </c>
      <c r="L9" s="110">
        <v>0</v>
      </c>
      <c r="M9" s="6">
        <v>0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 t="e">
        <f>#REF!</f>
        <v>#REF!</v>
      </c>
      <c r="L10" s="98">
        <v>0</v>
      </c>
      <c r="M10" s="105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 t="e">
        <f>#REF!</f>
        <v>#REF!</v>
      </c>
      <c r="L11" s="110">
        <v>0</v>
      </c>
      <c r="M11" s="6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 t="e">
        <f>#REF!</f>
        <v>#REF!</v>
      </c>
      <c r="L12" s="98">
        <v>0</v>
      </c>
      <c r="M12" s="105">
        <v>0</v>
      </c>
    </row>
    <row r="13" spans="1:13" ht="16.5" customHeight="1" x14ac:dyDescent="0.3">
      <c r="A13" s="49" t="s">
        <v>81</v>
      </c>
      <c r="B13" s="6">
        <v>111.01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39.56</v>
      </c>
      <c r="J13" s="6">
        <v>71.45</v>
      </c>
      <c r="K13" s="113" t="e">
        <f>#REF!</f>
        <v>#REF!</v>
      </c>
      <c r="L13" s="110">
        <v>0</v>
      </c>
      <c r="M13" s="6">
        <v>0</v>
      </c>
    </row>
    <row r="14" spans="1:13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 t="e">
        <f>#REF!</f>
        <v>#REF!</v>
      </c>
      <c r="L14" s="98">
        <v>0</v>
      </c>
      <c r="M14" s="105">
        <v>0</v>
      </c>
    </row>
    <row r="15" spans="1:13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  <c r="K15" s="113" t="e">
        <f>#REF!</f>
        <v>#REF!</v>
      </c>
      <c r="L15" s="110">
        <v>0</v>
      </c>
      <c r="M15" s="6">
        <v>0</v>
      </c>
    </row>
    <row r="16" spans="1:13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  <c r="K16" s="113" t="e">
        <f>#REF!</f>
        <v>#REF!</v>
      </c>
      <c r="L16" s="98">
        <v>0</v>
      </c>
      <c r="M16" s="105">
        <v>0</v>
      </c>
    </row>
    <row r="17" spans="1:13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  <c r="K17" s="113" t="e">
        <f>#REF!</f>
        <v>#REF!</v>
      </c>
      <c r="L17" s="110">
        <v>0</v>
      </c>
      <c r="M17" s="6">
        <v>0</v>
      </c>
    </row>
    <row r="18" spans="1:13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  <c r="K18" s="113" t="e">
        <f>#REF!</f>
        <v>#REF!</v>
      </c>
      <c r="L18" s="98">
        <v>0</v>
      </c>
      <c r="M18" s="105">
        <v>0</v>
      </c>
    </row>
    <row r="19" spans="1:13" ht="16.5" customHeight="1" x14ac:dyDescent="0.3">
      <c r="A19" s="49" t="s">
        <v>87</v>
      </c>
      <c r="B19" s="6">
        <v>39069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 t="e">
        <f>#REF!</f>
        <v>#REF!</v>
      </c>
      <c r="L19" s="110">
        <v>0</v>
      </c>
      <c r="M19" s="6">
        <v>0</v>
      </c>
    </row>
    <row r="20" spans="1:13" ht="16.5" customHeight="1" x14ac:dyDescent="0.3">
      <c r="A20" s="49" t="s">
        <v>88</v>
      </c>
      <c r="B20" s="105">
        <v>113.5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113.5</v>
      </c>
      <c r="J20" s="105">
        <v>0</v>
      </c>
      <c r="K20" s="113" t="e">
        <f>#REF!</f>
        <v>#REF!</v>
      </c>
      <c r="L20" s="98">
        <v>113.5</v>
      </c>
      <c r="M20" s="105">
        <v>0</v>
      </c>
    </row>
    <row r="21" spans="1:13" ht="16.5" customHeight="1" x14ac:dyDescent="0.3">
      <c r="A21" s="49" t="s">
        <v>89</v>
      </c>
      <c r="B21" s="6">
        <v>75.67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6.75</v>
      </c>
      <c r="J21" s="6">
        <v>68.930000000000007</v>
      </c>
      <c r="K21" s="113" t="e">
        <f>#REF!</f>
        <v>#REF!</v>
      </c>
      <c r="L21" s="110">
        <v>68.930000000000007</v>
      </c>
      <c r="M21" s="6">
        <v>0</v>
      </c>
    </row>
    <row r="22" spans="1:13" ht="16.5" customHeight="1" x14ac:dyDescent="0.3">
      <c r="A22" s="49" t="s">
        <v>90</v>
      </c>
      <c r="B22" s="105">
        <v>11885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883</v>
      </c>
      <c r="I22" s="99">
        <v>0</v>
      </c>
      <c r="J22" s="105">
        <v>11002</v>
      </c>
      <c r="K22" s="113" t="e">
        <f>#REF!</f>
        <v>#REF!</v>
      </c>
      <c r="L22" s="98">
        <v>0</v>
      </c>
      <c r="M22" s="105">
        <v>0</v>
      </c>
    </row>
    <row r="23" spans="1:13" ht="16.5" customHeight="1" x14ac:dyDescent="0.3">
      <c r="A23" s="49" t="s">
        <v>91</v>
      </c>
      <c r="B23" s="6">
        <v>277.08706441523702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72.113601720000005</v>
      </c>
      <c r="I23" s="107">
        <v>47.533783679999999</v>
      </c>
      <c r="J23" s="6">
        <v>157.439679015237</v>
      </c>
      <c r="K23" s="113" t="e">
        <f>#REF!</f>
        <v>#REF!</v>
      </c>
      <c r="L23" s="110">
        <v>239.49536641523699</v>
      </c>
      <c r="M23" s="6">
        <v>37.591698000000001</v>
      </c>
    </row>
    <row r="24" spans="1:13" ht="16.5" customHeight="1" x14ac:dyDescent="0.3">
      <c r="A24" s="49" t="s">
        <v>92</v>
      </c>
      <c r="B24" s="105">
        <v>9551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1637</v>
      </c>
      <c r="I24" s="99">
        <v>847</v>
      </c>
      <c r="J24" s="105">
        <v>7067</v>
      </c>
      <c r="K24" s="113" t="e">
        <f>#REF!</f>
        <v>#REF!</v>
      </c>
      <c r="L24" s="98">
        <v>0</v>
      </c>
      <c r="M24" s="105">
        <v>0</v>
      </c>
    </row>
    <row r="25" spans="1:13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 t="e">
        <f>#REF!</f>
        <v>#REF!</v>
      </c>
      <c r="L25" s="110">
        <v>0</v>
      </c>
      <c r="M25" s="6">
        <v>0</v>
      </c>
    </row>
    <row r="26" spans="1:13" ht="16.5" customHeight="1" x14ac:dyDescent="0.3">
      <c r="A26" s="49" t="s">
        <v>94</v>
      </c>
      <c r="B26" s="105">
        <v>248.76</v>
      </c>
      <c r="C26" s="99">
        <v>0</v>
      </c>
      <c r="D26" s="99">
        <v>0</v>
      </c>
      <c r="E26" s="99">
        <v>0</v>
      </c>
      <c r="F26" s="99">
        <v>0</v>
      </c>
      <c r="G26" s="99">
        <v>92.91</v>
      </c>
      <c r="H26" s="99">
        <v>150.61000000000001</v>
      </c>
      <c r="I26" s="99">
        <v>0</v>
      </c>
      <c r="J26" s="105">
        <v>5.24</v>
      </c>
      <c r="K26" s="113" t="e">
        <f>#REF!</f>
        <v>#REF!</v>
      </c>
      <c r="L26" s="98">
        <v>0</v>
      </c>
      <c r="M26" s="105">
        <v>0</v>
      </c>
    </row>
    <row r="27" spans="1:13" ht="16.5" customHeight="1" x14ac:dyDescent="0.3">
      <c r="A27" s="49" t="s">
        <v>95</v>
      </c>
      <c r="B27" s="6">
        <v>219.70960331000001</v>
      </c>
      <c r="C27" s="107">
        <v>0</v>
      </c>
      <c r="D27" s="107">
        <v>0</v>
      </c>
      <c r="E27" s="107">
        <v>0</v>
      </c>
      <c r="F27" s="107">
        <v>59.607762829999999</v>
      </c>
      <c r="G27" s="107">
        <v>0</v>
      </c>
      <c r="H27" s="107">
        <v>0</v>
      </c>
      <c r="I27" s="107">
        <v>0</v>
      </c>
      <c r="J27" s="6">
        <v>160.10184047999999</v>
      </c>
      <c r="K27" s="113" t="e">
        <f>#REF!</f>
        <v>#REF!</v>
      </c>
      <c r="L27" s="110">
        <v>219.70960331000001</v>
      </c>
      <c r="M27" s="6">
        <v>0</v>
      </c>
    </row>
    <row r="28" spans="1:13" ht="16.5" customHeight="1" x14ac:dyDescent="0.3">
      <c r="A28" s="49" t="s">
        <v>96</v>
      </c>
      <c r="B28" s="105">
        <v>5.23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5.23</v>
      </c>
      <c r="K28" s="113" t="e">
        <f>#REF!</f>
        <v>#REF!</v>
      </c>
      <c r="L28" s="98">
        <v>0</v>
      </c>
      <c r="M28" s="105">
        <v>0</v>
      </c>
    </row>
    <row r="29" spans="1:13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 t="e">
        <f>#REF!</f>
        <v>#REF!</v>
      </c>
      <c r="L29" s="110">
        <v>0</v>
      </c>
      <c r="M29" s="6">
        <v>0</v>
      </c>
    </row>
    <row r="30" spans="1:13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 t="e">
        <f>#REF!</f>
        <v>#REF!</v>
      </c>
      <c r="L30" s="98">
        <v>0</v>
      </c>
      <c r="M30" s="105">
        <v>0</v>
      </c>
    </row>
    <row r="31" spans="1:13" ht="16.5" customHeight="1" x14ac:dyDescent="0.3">
      <c r="A31" s="49" t="s">
        <v>99</v>
      </c>
      <c r="B31" s="6">
        <v>16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16</v>
      </c>
      <c r="J31" s="6">
        <v>0</v>
      </c>
      <c r="K31" s="113" t="e">
        <f>#REF!</f>
        <v>#REF!</v>
      </c>
      <c r="L31" s="110">
        <v>16</v>
      </c>
      <c r="M31" s="6">
        <v>0</v>
      </c>
    </row>
    <row r="32" spans="1:13" ht="16.5" customHeight="1" x14ac:dyDescent="0.3">
      <c r="A32" s="49" t="s">
        <v>100</v>
      </c>
      <c r="B32" s="105">
        <v>245.53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216.72</v>
      </c>
      <c r="J32" s="105">
        <v>28.81</v>
      </c>
      <c r="K32" s="113" t="e">
        <f>#REF!</f>
        <v>#REF!</v>
      </c>
      <c r="L32" s="98">
        <v>28.81</v>
      </c>
      <c r="M32" s="105">
        <v>0</v>
      </c>
    </row>
    <row r="33" spans="1:13" ht="16.5" customHeight="1" x14ac:dyDescent="0.3">
      <c r="A33" s="49" t="s">
        <v>101</v>
      </c>
      <c r="B33" s="6">
        <v>4148.57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37.619999999999997</v>
      </c>
      <c r="J33" s="6">
        <v>4110.95</v>
      </c>
      <c r="K33" s="113" t="e">
        <f>#REF!</f>
        <v>#REF!</v>
      </c>
      <c r="L33" s="110">
        <v>0</v>
      </c>
      <c r="M33" s="6">
        <v>0</v>
      </c>
    </row>
    <row r="34" spans="1:13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  <c r="K34" s="113" t="e">
        <f>#REF!</f>
        <v>#REF!</v>
      </c>
      <c r="L34" s="98">
        <v>0</v>
      </c>
      <c r="M34" s="105">
        <v>0</v>
      </c>
    </row>
    <row r="35" spans="1:13" ht="16.5" customHeight="1" x14ac:dyDescent="0.3">
      <c r="A35" s="49" t="s">
        <v>103</v>
      </c>
      <c r="B35" s="6">
        <v>3711.21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3711.21</v>
      </c>
      <c r="K35" s="113" t="e">
        <f>#REF!</f>
        <v>#REF!</v>
      </c>
      <c r="L35" s="110">
        <v>3711.21</v>
      </c>
      <c r="M35" s="6">
        <v>0</v>
      </c>
    </row>
    <row r="36" spans="1:13" ht="16.5" customHeight="1" x14ac:dyDescent="0.3">
      <c r="A36" s="53" t="s">
        <v>105</v>
      </c>
      <c r="B36" s="108">
        <v>69677.276667725193</v>
      </c>
      <c r="C36" s="102">
        <v>0</v>
      </c>
      <c r="D36" s="102">
        <v>0</v>
      </c>
      <c r="E36" s="102">
        <v>0</v>
      </c>
      <c r="F36" s="102">
        <v>59.607762829999999</v>
      </c>
      <c r="G36" s="102">
        <v>92.91</v>
      </c>
      <c r="H36" s="102">
        <v>2742.7236017199998</v>
      </c>
      <c r="I36" s="102">
        <v>1324.68378367999</v>
      </c>
      <c r="J36" s="108">
        <v>26388.3615194952</v>
      </c>
      <c r="K36" s="114" t="e">
        <f>#REF!</f>
        <v>#REF!</v>
      </c>
      <c r="L36" s="101">
        <v>4397.6549697252303</v>
      </c>
      <c r="M36" s="108">
        <v>37.591698000000001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6wrXHVmEZXcZOIvq/3eeusYDXGMNiMekBvbLOFyn/rtBDe2S7nJvMX7It6Sj9gyZJqb03t/U1mfHO98f2X33Q==" saltValue="2BpyQLiuPhm4Tp+Bo1ZuSw==" spinCount="100000" sheet="1" objects="1" scenarios="1"/>
  <mergeCells count="1">
    <mergeCell ref="A1:B1"/>
  </mergeCells>
  <conditionalFormatting sqref="B8:M36">
    <cfRule type="cellIs" dxfId="230" priority="2" operator="between">
      <formula>0</formula>
      <formula>0.1</formula>
    </cfRule>
    <cfRule type="cellIs" dxfId="229" priority="3" operator="lessThan">
      <formula>0</formula>
    </cfRule>
    <cfRule type="cellIs" dxfId="228" priority="4" operator="greaterThanOrEqual">
      <formula>0.1</formula>
    </cfRule>
  </conditionalFormatting>
  <conditionalFormatting sqref="A1:XFD1048576">
    <cfRule type="cellIs" dxfId="22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Contents'!B42</f>
        <v>Table 1.22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202</v>
      </c>
      <c r="C6" s="54"/>
      <c r="D6" s="54"/>
      <c r="E6" s="54"/>
      <c r="F6" s="38"/>
      <c r="G6" s="54" t="s">
        <v>203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167.05</v>
      </c>
      <c r="H13" s="107">
        <v>109.34</v>
      </c>
      <c r="I13" s="107">
        <v>1.74</v>
      </c>
      <c r="J13" s="107">
        <v>55.97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137.01</v>
      </c>
      <c r="H20" s="99">
        <v>0</v>
      </c>
      <c r="I20" s="99">
        <v>0</v>
      </c>
      <c r="J20" s="99">
        <v>50.6</v>
      </c>
      <c r="K20" s="105">
        <v>86.41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12.29</v>
      </c>
      <c r="H21" s="107">
        <v>0</v>
      </c>
      <c r="I21" s="107">
        <v>0</v>
      </c>
      <c r="J21" s="107">
        <v>0</v>
      </c>
      <c r="K21" s="6">
        <v>12.29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6782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39.2610236001888</v>
      </c>
      <c r="H23" s="107">
        <v>26.5139576001888</v>
      </c>
      <c r="I23" s="107">
        <v>0</v>
      </c>
      <c r="J23" s="107">
        <v>0</v>
      </c>
      <c r="K23" s="6">
        <v>12.747066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105">
        <v>0</v>
      </c>
      <c r="F24" s="113"/>
      <c r="G24" s="105">
        <v>2462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198.05</v>
      </c>
      <c r="H26" s="99">
        <v>98.78</v>
      </c>
      <c r="I26" s="99">
        <v>36.61</v>
      </c>
      <c r="J26" s="99">
        <v>18.22</v>
      </c>
      <c r="K26" s="105">
        <v>44.44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2.1513229200000001</v>
      </c>
      <c r="H27" s="107">
        <v>0</v>
      </c>
      <c r="I27" s="107">
        <v>3.6032670000000003E-2</v>
      </c>
      <c r="J27" s="107">
        <v>2.5000000000000001E-3</v>
      </c>
      <c r="K27" s="6">
        <v>2.1127902500000002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106.75</v>
      </c>
      <c r="C32" s="99">
        <v>106.75</v>
      </c>
      <c r="D32" s="99">
        <v>0</v>
      </c>
      <c r="E32" s="105">
        <v>0</v>
      </c>
      <c r="F32" s="113"/>
      <c r="G32" s="105">
        <v>310.36</v>
      </c>
      <c r="H32" s="99">
        <v>42.25</v>
      </c>
      <c r="I32" s="99">
        <v>30.85</v>
      </c>
      <c r="J32" s="99">
        <v>202.96</v>
      </c>
      <c r="K32" s="105">
        <v>34.29</v>
      </c>
    </row>
    <row r="33" spans="1:11" ht="16.5" customHeight="1" x14ac:dyDescent="0.3">
      <c r="A33" s="49" t="s">
        <v>101</v>
      </c>
      <c r="B33" s="6">
        <v>464.51</v>
      </c>
      <c r="C33" s="107">
        <v>0</v>
      </c>
      <c r="D33" s="107">
        <v>0</v>
      </c>
      <c r="E33" s="6">
        <v>464.51</v>
      </c>
      <c r="F33" s="113"/>
      <c r="G33" s="6">
        <v>416.98</v>
      </c>
      <c r="H33" s="107">
        <v>0</v>
      </c>
      <c r="I33" s="107">
        <v>0</v>
      </c>
      <c r="J33" s="107">
        <v>0</v>
      </c>
      <c r="K33" s="6">
        <v>416.98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5787.1</v>
      </c>
      <c r="H35" s="107">
        <v>560.67999999999995</v>
      </c>
      <c r="I35" s="107">
        <v>95.21</v>
      </c>
      <c r="J35" s="107">
        <v>2730.88</v>
      </c>
      <c r="K35" s="6">
        <v>2400.33</v>
      </c>
    </row>
    <row r="36" spans="1:11" ht="16.5" customHeight="1" x14ac:dyDescent="0.3">
      <c r="A36" s="53" t="s">
        <v>105</v>
      </c>
      <c r="B36" s="108">
        <v>571.26</v>
      </c>
      <c r="C36" s="102">
        <v>106.75</v>
      </c>
      <c r="D36" s="102">
        <v>0</v>
      </c>
      <c r="E36" s="108">
        <v>464.51</v>
      </c>
      <c r="F36" s="114"/>
      <c r="G36" s="108">
        <v>16314.252346520099</v>
      </c>
      <c r="H36" s="102">
        <v>837.56395760018802</v>
      </c>
      <c r="I36" s="102">
        <v>164.44603266999999</v>
      </c>
      <c r="J36" s="102">
        <v>3058.6325000000002</v>
      </c>
      <c r="K36" s="108">
        <v>3009.5998562499999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uTjLU0COLizmaEbGck1zg4hHDNcXnHIs3T52ElfiOW4i9LrydBju+9bILZcmUe1RpXTeUKuFy9wRtnTOl2ELQ==" saltValue="7eUdvxdktkAS0oJ/8XBe6Q==" spinCount="100000" sheet="1" objects="1" scenarios="1"/>
  <mergeCells count="1">
    <mergeCell ref="A1:B1"/>
  </mergeCells>
  <conditionalFormatting sqref="B8:K36">
    <cfRule type="cellIs" dxfId="226" priority="2" operator="between">
      <formula>0</formula>
      <formula>0.1</formula>
    </cfRule>
    <cfRule type="cellIs" dxfId="225" priority="3" operator="lessThan">
      <formula>0</formula>
    </cfRule>
    <cfRule type="cellIs" dxfId="224" priority="4" operator="greaterThanOrEqual">
      <formula>0.1</formula>
    </cfRule>
  </conditionalFormatting>
  <conditionalFormatting sqref="A1:XFD1048576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Contents'!B43</f>
        <v>Table 1.23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222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10325.23</v>
      </c>
      <c r="C13" s="107">
        <v>1551.07</v>
      </c>
      <c r="D13" s="107">
        <v>4346</v>
      </c>
      <c r="E13" s="107">
        <v>4343.1899999999996</v>
      </c>
      <c r="F13" s="107">
        <v>14.33</v>
      </c>
      <c r="G13" s="107">
        <v>0</v>
      </c>
      <c r="H13" s="107">
        <v>0</v>
      </c>
      <c r="I13" s="107">
        <v>0</v>
      </c>
      <c r="J13" s="107">
        <v>0</v>
      </c>
      <c r="K13" s="6">
        <v>70.64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188.75</v>
      </c>
      <c r="C20" s="99">
        <v>0</v>
      </c>
      <c r="D20" s="99">
        <v>25.25</v>
      </c>
      <c r="E20" s="99">
        <v>50</v>
      </c>
      <c r="F20" s="99">
        <v>0</v>
      </c>
      <c r="G20" s="99">
        <v>0</v>
      </c>
      <c r="H20" s="99">
        <v>0</v>
      </c>
      <c r="I20" s="99">
        <v>0</v>
      </c>
      <c r="J20" s="99">
        <v>113.5</v>
      </c>
      <c r="K20" s="105">
        <v>0</v>
      </c>
    </row>
    <row r="21" spans="1:11" ht="16.5" customHeight="1" x14ac:dyDescent="0.3">
      <c r="A21" s="49" t="s">
        <v>89</v>
      </c>
      <c r="B21" s="6">
        <v>0.93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0.93</v>
      </c>
    </row>
    <row r="22" spans="1:11" ht="16.5" customHeight="1" x14ac:dyDescent="0.3">
      <c r="A22" s="49" t="s">
        <v>90</v>
      </c>
      <c r="B22" s="105">
        <v>23881</v>
      </c>
      <c r="C22" s="99">
        <v>1906</v>
      </c>
      <c r="D22" s="99">
        <v>2807</v>
      </c>
      <c r="E22" s="99">
        <v>6603</v>
      </c>
      <c r="F22" s="99">
        <v>501</v>
      </c>
      <c r="G22" s="99">
        <v>2344</v>
      </c>
      <c r="H22" s="99">
        <v>0</v>
      </c>
      <c r="I22" s="99">
        <v>569</v>
      </c>
      <c r="J22" s="99">
        <v>0</v>
      </c>
      <c r="K22" s="105">
        <v>9151</v>
      </c>
    </row>
    <row r="23" spans="1:11" ht="16.5" customHeight="1" x14ac:dyDescent="0.3">
      <c r="A23" s="49" t="s">
        <v>91</v>
      </c>
      <c r="B23" s="6">
        <v>491.59438675879301</v>
      </c>
      <c r="C23" s="107">
        <v>147.87426441090199</v>
      </c>
      <c r="D23" s="107">
        <v>10.844668212653801</v>
      </c>
      <c r="E23" s="107">
        <v>6.3860000000000001</v>
      </c>
      <c r="F23" s="107">
        <v>0</v>
      </c>
      <c r="G23" s="107">
        <v>50.154389719999998</v>
      </c>
      <c r="H23" s="107">
        <v>0</v>
      </c>
      <c r="I23" s="107">
        <v>72.113601720000005</v>
      </c>
      <c r="J23" s="107">
        <v>47.533783679999999</v>
      </c>
      <c r="K23" s="6">
        <v>156.68767901523699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0.7</v>
      </c>
      <c r="C29" s="107">
        <v>0.7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2384.29</v>
      </c>
      <c r="C33" s="107">
        <v>0</v>
      </c>
      <c r="D33" s="107">
        <v>0</v>
      </c>
      <c r="E33" s="107">
        <v>0</v>
      </c>
      <c r="F33" s="107">
        <v>0</v>
      </c>
      <c r="G33" s="107">
        <v>275.95999999999998</v>
      </c>
      <c r="H33" s="107">
        <v>0</v>
      </c>
      <c r="I33" s="107">
        <v>0</v>
      </c>
      <c r="J33" s="107">
        <v>0</v>
      </c>
      <c r="K33" s="6">
        <v>2108.3200000000002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37272.494386758699</v>
      </c>
      <c r="C36" s="102">
        <v>3605.6442644109002</v>
      </c>
      <c r="D36" s="102">
        <v>7189.0946682126496</v>
      </c>
      <c r="E36" s="102">
        <v>11002.575999999999</v>
      </c>
      <c r="F36" s="102">
        <v>515.33000000000004</v>
      </c>
      <c r="G36" s="102">
        <v>2670.11438972</v>
      </c>
      <c r="H36" s="102">
        <v>0</v>
      </c>
      <c r="I36" s="102">
        <v>641.11360172000002</v>
      </c>
      <c r="J36" s="102">
        <v>161.03378368</v>
      </c>
      <c r="K36" s="108">
        <v>11487.577679015199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+1YK4KL0OydbqL19qLatAYrIm1PzUFUrZM2Vb8dJ6ksifMds4DmTgPDbnkAainw5Hz4NFsfYHOercgZiGnAYw==" saltValue="2w4IYdo8GWjQuL4yN/RaqA==" spinCount="100000" sheet="1" objects="1" scenarios="1"/>
  <mergeCells count="1">
    <mergeCell ref="A1:B1"/>
  </mergeCells>
  <conditionalFormatting sqref="B8:K36">
    <cfRule type="cellIs" dxfId="222" priority="2" operator="between">
      <formula>0</formula>
      <formula>0.1</formula>
    </cfRule>
    <cfRule type="cellIs" dxfId="221" priority="3" operator="lessThan">
      <formula>0</formula>
    </cfRule>
    <cfRule type="cellIs" dxfId="220" priority="4" operator="greaterThanOrEqual">
      <formula>0.1</formula>
    </cfRule>
  </conditionalFormatting>
  <conditionalFormatting sqref="A1:XFD1048576">
    <cfRule type="cellIs" dxfId="21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Contents'!B46</f>
        <v>Table 1.24</v>
      </c>
      <c r="B1" s="175"/>
      <c r="C1" s="40"/>
    </row>
    <row r="2" spans="1:10" ht="16.5" customHeight="1" x14ac:dyDescent="0.3">
      <c r="A2" s="4" t="str">
        <f>"AIF: "&amp;'Table of Contents'!A46&amp;", "&amp;'Table of Contents'!A3</f>
        <v>AIF: Total Redemptions, 2016:Q1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191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201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0</v>
      </c>
    </row>
    <row r="9" spans="1:10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</row>
    <row r="10" spans="1:10" ht="16.5" customHeight="1" x14ac:dyDescent="0.3">
      <c r="A10" s="46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</row>
    <row r="11" spans="1:10" ht="16.5" customHeight="1" x14ac:dyDescent="0.3">
      <c r="A11" s="46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</row>
    <row r="12" spans="1:10" ht="16.5" customHeight="1" x14ac:dyDescent="0.3">
      <c r="A12" s="46" t="s">
        <v>80</v>
      </c>
      <c r="B12" s="105">
        <v>6.77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6.77</v>
      </c>
      <c r="J12" s="105">
        <v>0</v>
      </c>
    </row>
    <row r="13" spans="1:10" ht="16.5" customHeight="1" x14ac:dyDescent="0.3">
      <c r="A13" s="46" t="s">
        <v>81</v>
      </c>
      <c r="B13" s="6">
        <v>11857.98</v>
      </c>
      <c r="C13" s="107">
        <v>1925.7</v>
      </c>
      <c r="D13" s="107">
        <v>9108.58</v>
      </c>
      <c r="E13" s="107">
        <v>501.77</v>
      </c>
      <c r="F13" s="107">
        <v>204.52</v>
      </c>
      <c r="G13" s="107">
        <v>0</v>
      </c>
      <c r="H13" s="107">
        <v>3.44</v>
      </c>
      <c r="I13" s="107">
        <v>0</v>
      </c>
      <c r="J13" s="6">
        <v>113.98</v>
      </c>
    </row>
    <row r="14" spans="1:10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</row>
    <row r="15" spans="1:10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</row>
    <row r="16" spans="1:10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</row>
    <row r="17" spans="1:10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</row>
    <row r="18" spans="1:10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</row>
    <row r="19" spans="1:10" ht="16.5" customHeight="1" x14ac:dyDescent="0.3">
      <c r="A19" s="46" t="s">
        <v>87</v>
      </c>
      <c r="B19" s="6">
        <v>40615</v>
      </c>
      <c r="C19" s="107">
        <v>0</v>
      </c>
      <c r="D19" s="107">
        <v>0</v>
      </c>
      <c r="E19" s="107">
        <v>0</v>
      </c>
      <c r="F19" s="107">
        <v>2008</v>
      </c>
      <c r="G19" s="107">
        <v>0</v>
      </c>
      <c r="H19" s="107">
        <v>0</v>
      </c>
      <c r="I19" s="107">
        <v>98</v>
      </c>
      <c r="J19" s="6">
        <v>38509</v>
      </c>
    </row>
    <row r="20" spans="1:10" ht="16.5" customHeight="1" x14ac:dyDescent="0.3">
      <c r="A20" s="46" t="s">
        <v>88</v>
      </c>
      <c r="B20" s="105">
        <v>524.66</v>
      </c>
      <c r="C20" s="99">
        <v>0</v>
      </c>
      <c r="D20" s="99">
        <v>94.37</v>
      </c>
      <c r="E20" s="99">
        <v>0</v>
      </c>
      <c r="F20" s="99">
        <v>0</v>
      </c>
      <c r="G20" s="99">
        <v>0</v>
      </c>
      <c r="H20" s="99">
        <v>216.94</v>
      </c>
      <c r="I20" s="99">
        <v>0</v>
      </c>
      <c r="J20" s="105">
        <v>213.35</v>
      </c>
    </row>
    <row r="21" spans="1:10" ht="16.5" customHeight="1" x14ac:dyDescent="0.3">
      <c r="A21" s="46" t="s">
        <v>89</v>
      </c>
      <c r="B21" s="6">
        <v>394.25</v>
      </c>
      <c r="C21" s="107">
        <v>66.34</v>
      </c>
      <c r="D21" s="107">
        <v>28.89</v>
      </c>
      <c r="E21" s="107">
        <v>219.63</v>
      </c>
      <c r="F21" s="107">
        <v>0</v>
      </c>
      <c r="G21" s="107">
        <v>0</v>
      </c>
      <c r="H21" s="107">
        <v>0.6</v>
      </c>
      <c r="I21" s="107">
        <v>0</v>
      </c>
      <c r="J21" s="6">
        <v>78.790000000000006</v>
      </c>
    </row>
    <row r="22" spans="1:10" ht="16.5" customHeight="1" x14ac:dyDescent="0.3">
      <c r="A22" s="46" t="s">
        <v>90</v>
      </c>
      <c r="B22" s="105">
        <v>34608</v>
      </c>
      <c r="C22" s="99">
        <v>1791</v>
      </c>
      <c r="D22" s="99">
        <v>3653</v>
      </c>
      <c r="E22" s="99">
        <v>14449</v>
      </c>
      <c r="F22" s="99">
        <v>5832</v>
      </c>
      <c r="G22" s="99">
        <v>0</v>
      </c>
      <c r="H22" s="99">
        <v>0</v>
      </c>
      <c r="I22" s="99">
        <v>653</v>
      </c>
      <c r="J22" s="105">
        <v>8230</v>
      </c>
    </row>
    <row r="23" spans="1:10" ht="16.5" customHeight="1" x14ac:dyDescent="0.3">
      <c r="A23" s="46" t="s">
        <v>91</v>
      </c>
      <c r="B23" s="6">
        <v>763.43147702447004</v>
      </c>
      <c r="C23" s="107">
        <v>61.207717140597502</v>
      </c>
      <c r="D23" s="107">
        <v>41.211656419999997</v>
      </c>
      <c r="E23" s="107">
        <v>37.853578259999999</v>
      </c>
      <c r="F23" s="107">
        <v>0</v>
      </c>
      <c r="G23" s="107">
        <v>0</v>
      </c>
      <c r="H23" s="107">
        <v>0</v>
      </c>
      <c r="I23" s="107">
        <v>32.265629220000001</v>
      </c>
      <c r="J23" s="6">
        <v>590.89289598387199</v>
      </c>
    </row>
    <row r="24" spans="1:10" ht="16.5" customHeight="1" x14ac:dyDescent="0.3">
      <c r="A24" s="46" t="s">
        <v>92</v>
      </c>
      <c r="B24" s="105">
        <v>22530</v>
      </c>
      <c r="C24" s="99">
        <v>3565</v>
      </c>
      <c r="D24" s="99">
        <v>13314</v>
      </c>
      <c r="E24" s="99">
        <v>583</v>
      </c>
      <c r="F24" s="99">
        <v>0</v>
      </c>
      <c r="G24" s="99">
        <v>0</v>
      </c>
      <c r="H24" s="99">
        <v>0</v>
      </c>
      <c r="I24" s="99">
        <v>1002</v>
      </c>
      <c r="J24" s="105">
        <v>4066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</row>
    <row r="26" spans="1:10" ht="16.5" customHeight="1" x14ac:dyDescent="0.3">
      <c r="A26" s="46" t="s">
        <v>94</v>
      </c>
      <c r="B26" s="105">
        <v>1323.14</v>
      </c>
      <c r="C26" s="99">
        <v>303.18</v>
      </c>
      <c r="D26" s="99">
        <v>320.26</v>
      </c>
      <c r="E26" s="99">
        <v>174.32</v>
      </c>
      <c r="F26" s="99">
        <v>276.76</v>
      </c>
      <c r="G26" s="99">
        <v>0</v>
      </c>
      <c r="H26" s="99">
        <v>130.57</v>
      </c>
      <c r="I26" s="99">
        <v>7.97</v>
      </c>
      <c r="J26" s="105">
        <v>110.08</v>
      </c>
    </row>
    <row r="27" spans="1:10" ht="16.5" customHeight="1" x14ac:dyDescent="0.3">
      <c r="A27" s="46" t="s">
        <v>95</v>
      </c>
      <c r="B27" s="6">
        <v>479.94517292</v>
      </c>
      <c r="C27" s="107">
        <v>0.13141564</v>
      </c>
      <c r="D27" s="107">
        <v>8.4270362100000007</v>
      </c>
      <c r="E27" s="107">
        <v>5.99240466</v>
      </c>
      <c r="F27" s="107">
        <v>239.12524726999999</v>
      </c>
      <c r="G27" s="107">
        <v>35.478426900000002</v>
      </c>
      <c r="H27" s="107">
        <v>0.14161931999999999</v>
      </c>
      <c r="I27" s="107">
        <v>0</v>
      </c>
      <c r="J27" s="6">
        <v>190.64902291999999</v>
      </c>
    </row>
    <row r="28" spans="1:10" ht="16.5" customHeight="1" x14ac:dyDescent="0.3">
      <c r="A28" s="46" t="s">
        <v>96</v>
      </c>
      <c r="B28" s="105">
        <v>4.9800000000000004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0.35</v>
      </c>
      <c r="I28" s="99">
        <v>0</v>
      </c>
      <c r="J28" s="105">
        <v>4.63</v>
      </c>
    </row>
    <row r="29" spans="1:10" ht="16.5" customHeight="1" x14ac:dyDescent="0.3">
      <c r="A29" s="46" t="s">
        <v>97</v>
      </c>
      <c r="B29" s="6">
        <v>176.75800000000001</v>
      </c>
      <c r="C29" s="107">
        <v>0</v>
      </c>
      <c r="D29" s="107">
        <v>0</v>
      </c>
      <c r="E29" s="107">
        <v>54.241</v>
      </c>
      <c r="F29" s="107">
        <v>89.983000000000004</v>
      </c>
      <c r="G29" s="107">
        <v>0</v>
      </c>
      <c r="H29" s="107">
        <v>0</v>
      </c>
      <c r="I29" s="107">
        <v>32.533999999999999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</row>
    <row r="31" spans="1:10" ht="16.5" customHeight="1" x14ac:dyDescent="0.3">
      <c r="A31" s="46" t="s">
        <v>99</v>
      </c>
      <c r="B31" s="6">
        <v>2958</v>
      </c>
      <c r="C31" s="107">
        <v>536</v>
      </c>
      <c r="D31" s="107">
        <v>711</v>
      </c>
      <c r="E31" s="107">
        <v>143</v>
      </c>
      <c r="F31" s="107">
        <v>11</v>
      </c>
      <c r="G31" s="107">
        <v>1453</v>
      </c>
      <c r="H31" s="107">
        <v>20</v>
      </c>
      <c r="I31" s="107">
        <v>0</v>
      </c>
      <c r="J31" s="6">
        <v>84</v>
      </c>
    </row>
    <row r="32" spans="1:10" ht="16.5" customHeight="1" x14ac:dyDescent="0.3">
      <c r="A32" s="46" t="s">
        <v>100</v>
      </c>
      <c r="B32" s="105">
        <v>1368.39</v>
      </c>
      <c r="C32" s="99">
        <v>275.31</v>
      </c>
      <c r="D32" s="99">
        <v>93.85</v>
      </c>
      <c r="E32" s="99">
        <v>374.43</v>
      </c>
      <c r="F32" s="99">
        <v>9.25</v>
      </c>
      <c r="G32" s="99">
        <v>0</v>
      </c>
      <c r="H32" s="99">
        <v>191.14</v>
      </c>
      <c r="I32" s="99">
        <v>0</v>
      </c>
      <c r="J32" s="105">
        <v>424.42</v>
      </c>
    </row>
    <row r="33" spans="1:10" ht="16.5" customHeight="1" x14ac:dyDescent="0.3">
      <c r="A33" s="46" t="s">
        <v>101</v>
      </c>
      <c r="B33" s="6">
        <v>2866.58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163</v>
      </c>
      <c r="J33" s="6">
        <v>2703.58</v>
      </c>
    </row>
    <row r="34" spans="1:10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</row>
    <row r="35" spans="1:10" ht="16.5" customHeight="1" x14ac:dyDescent="0.3">
      <c r="A35" s="46" t="s">
        <v>103</v>
      </c>
      <c r="B35" s="6">
        <v>12007.76</v>
      </c>
      <c r="C35" s="107">
        <v>1032.6500000000001</v>
      </c>
      <c r="D35" s="107">
        <v>486.56</v>
      </c>
      <c r="E35" s="107">
        <v>2957.74</v>
      </c>
      <c r="F35" s="107">
        <v>42.43</v>
      </c>
      <c r="G35" s="107">
        <v>453.91</v>
      </c>
      <c r="H35" s="107">
        <v>187.98</v>
      </c>
      <c r="I35" s="107">
        <v>3064.86</v>
      </c>
      <c r="J35" s="6">
        <v>3781.63</v>
      </c>
    </row>
    <row r="36" spans="1:10" ht="16.5" customHeight="1" x14ac:dyDescent="0.3">
      <c r="A36" s="47" t="s">
        <v>105</v>
      </c>
      <c r="B36" s="108">
        <v>132485.64464994401</v>
      </c>
      <c r="C36" s="102">
        <v>9556.5191327805896</v>
      </c>
      <c r="D36" s="102">
        <v>27860.148692629999</v>
      </c>
      <c r="E36" s="102">
        <v>19500.976982920001</v>
      </c>
      <c r="F36" s="102">
        <v>8713.0682472699991</v>
      </c>
      <c r="G36" s="102">
        <v>1942.3884269</v>
      </c>
      <c r="H36" s="102">
        <v>751.16161932</v>
      </c>
      <c r="I36" s="102">
        <v>5060.39962922</v>
      </c>
      <c r="J36" s="108">
        <v>59101.001918903799</v>
      </c>
    </row>
    <row r="37" spans="1:10" ht="16.5" customHeight="1" x14ac:dyDescent="0.3">
      <c r="A37" s="44"/>
      <c r="B37" s="44"/>
      <c r="C37" s="1"/>
      <c r="D37" s="44"/>
      <c r="E37" s="44"/>
      <c r="F37" s="44"/>
      <c r="G37" s="44"/>
      <c r="H37" s="44"/>
      <c r="I37" s="44"/>
    </row>
  </sheetData>
  <sheetProtection algorithmName="SHA-512" hashValue="2yWUdEfwE4UczUnqCeLyGJ+r3LTGMgKbJuNP76B9ncKPRXN1gI7S2xaHZT2ck+uVY0GV5LRjPV8Ck1BxBRM0gg==" saltValue="g/VnRCpw/M5CH9/nr+zgqg==" spinCount="100000" sheet="1" objects="1" scenarios="1"/>
  <mergeCells count="1">
    <mergeCell ref="A1:B1"/>
  </mergeCells>
  <conditionalFormatting sqref="B8:J36">
    <cfRule type="cellIs" dxfId="218" priority="2" operator="between">
      <formula>0</formula>
      <formula>0.1</formula>
    </cfRule>
    <cfRule type="cellIs" dxfId="217" priority="3" operator="lessThan">
      <formula>0</formula>
    </cfRule>
    <cfRule type="cellIs" dxfId="216" priority="4" operator="greaterThanOrEqual">
      <formula>0.1</formula>
    </cfRule>
  </conditionalFormatting>
  <conditionalFormatting sqref="A1:XFD1048576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3" ht="16.5" customHeight="1" x14ac:dyDescent="0.3">
      <c r="A1" s="175" t="str">
        <f>'Table of Contents'!B47</f>
        <v>Table 1.25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2016:Q1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4" t="s">
        <v>221</v>
      </c>
      <c r="C6" s="54"/>
      <c r="D6" s="54"/>
      <c r="E6" s="54"/>
      <c r="F6" s="54"/>
      <c r="G6" s="54"/>
      <c r="H6" s="54"/>
      <c r="I6" s="54"/>
      <c r="J6" s="54"/>
      <c r="K6" s="52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K7" s="52"/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0</v>
      </c>
      <c r="K8" s="113" t="e">
        <f>#REF!</f>
        <v>#REF!</v>
      </c>
      <c r="L8" s="98">
        <v>0</v>
      </c>
      <c r="M8" s="105">
        <v>0</v>
      </c>
    </row>
    <row r="9" spans="1:13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  <c r="K9" s="113" t="e">
        <f>#REF!</f>
        <v>#REF!</v>
      </c>
      <c r="L9" s="110">
        <v>0</v>
      </c>
      <c r="M9" s="6">
        <v>0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 t="e">
        <f>#REF!</f>
        <v>#REF!</v>
      </c>
      <c r="L10" s="98">
        <v>0</v>
      </c>
      <c r="M10" s="105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 t="e">
        <f>#REF!</f>
        <v>#REF!</v>
      </c>
      <c r="L11" s="110">
        <v>0</v>
      </c>
      <c r="M11" s="6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 t="e">
        <f>#REF!</f>
        <v>#REF!</v>
      </c>
      <c r="L12" s="98">
        <v>0</v>
      </c>
      <c r="M12" s="105">
        <v>0</v>
      </c>
    </row>
    <row r="13" spans="1:13" ht="16.5" customHeight="1" x14ac:dyDescent="0.3">
      <c r="A13" s="49" t="s">
        <v>81</v>
      </c>
      <c r="B13" s="6">
        <v>113.98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69.680000000000007</v>
      </c>
      <c r="J13" s="6">
        <v>44.3</v>
      </c>
      <c r="K13" s="113" t="e">
        <f>#REF!</f>
        <v>#REF!</v>
      </c>
      <c r="L13" s="110">
        <v>0</v>
      </c>
      <c r="M13" s="6">
        <v>0</v>
      </c>
    </row>
    <row r="14" spans="1:13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 t="e">
        <f>#REF!</f>
        <v>#REF!</v>
      </c>
      <c r="L14" s="98">
        <v>0</v>
      </c>
      <c r="M14" s="105">
        <v>0</v>
      </c>
    </row>
    <row r="15" spans="1:13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  <c r="K15" s="113" t="e">
        <f>#REF!</f>
        <v>#REF!</v>
      </c>
      <c r="L15" s="110">
        <v>0</v>
      </c>
      <c r="M15" s="6">
        <v>0</v>
      </c>
    </row>
    <row r="16" spans="1:13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  <c r="K16" s="113" t="e">
        <f>#REF!</f>
        <v>#REF!</v>
      </c>
      <c r="L16" s="98">
        <v>0</v>
      </c>
      <c r="M16" s="105">
        <v>0</v>
      </c>
    </row>
    <row r="17" spans="1:13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  <c r="K17" s="113" t="e">
        <f>#REF!</f>
        <v>#REF!</v>
      </c>
      <c r="L17" s="110">
        <v>0</v>
      </c>
      <c r="M17" s="6">
        <v>0</v>
      </c>
    </row>
    <row r="18" spans="1:13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  <c r="K18" s="113" t="e">
        <f>#REF!</f>
        <v>#REF!</v>
      </c>
      <c r="L18" s="98">
        <v>0</v>
      </c>
      <c r="M18" s="105">
        <v>0</v>
      </c>
    </row>
    <row r="19" spans="1:13" ht="16.5" customHeight="1" x14ac:dyDescent="0.3">
      <c r="A19" s="49" t="s">
        <v>87</v>
      </c>
      <c r="B19" s="6">
        <v>38509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 t="e">
        <f>#REF!</f>
        <v>#REF!</v>
      </c>
      <c r="L19" s="110">
        <v>0</v>
      </c>
      <c r="M19" s="6">
        <v>0</v>
      </c>
    </row>
    <row r="20" spans="1:13" ht="16.5" customHeight="1" x14ac:dyDescent="0.3">
      <c r="A20" s="49" t="s">
        <v>88</v>
      </c>
      <c r="B20" s="105">
        <v>213.35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213.35</v>
      </c>
      <c r="J20" s="105">
        <v>0</v>
      </c>
      <c r="K20" s="113" t="e">
        <f>#REF!</f>
        <v>#REF!</v>
      </c>
      <c r="L20" s="98">
        <v>213.35</v>
      </c>
      <c r="M20" s="105">
        <v>0</v>
      </c>
    </row>
    <row r="21" spans="1:13" ht="16.5" customHeight="1" x14ac:dyDescent="0.3">
      <c r="A21" s="49" t="s">
        <v>89</v>
      </c>
      <c r="B21" s="6">
        <v>78.790000000000006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22.26</v>
      </c>
      <c r="I21" s="107">
        <v>3.75</v>
      </c>
      <c r="J21" s="6">
        <v>52.77</v>
      </c>
      <c r="K21" s="113" t="e">
        <f>#REF!</f>
        <v>#REF!</v>
      </c>
      <c r="L21" s="110">
        <v>52.77</v>
      </c>
      <c r="M21" s="6">
        <v>0</v>
      </c>
    </row>
    <row r="22" spans="1:13" ht="16.5" customHeight="1" x14ac:dyDescent="0.3">
      <c r="A22" s="49" t="s">
        <v>90</v>
      </c>
      <c r="B22" s="105">
        <v>8230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772</v>
      </c>
      <c r="I22" s="99">
        <v>0</v>
      </c>
      <c r="J22" s="105">
        <v>7458</v>
      </c>
      <c r="K22" s="113" t="e">
        <f>#REF!</f>
        <v>#REF!</v>
      </c>
      <c r="L22" s="98">
        <v>0</v>
      </c>
      <c r="M22" s="105">
        <v>0</v>
      </c>
    </row>
    <row r="23" spans="1:13" ht="16.5" customHeight="1" x14ac:dyDescent="0.3">
      <c r="A23" s="49" t="s">
        <v>91</v>
      </c>
      <c r="B23" s="6">
        <v>590.89289598387199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83.088204000000005</v>
      </c>
      <c r="I23" s="107">
        <v>29.851184806379599</v>
      </c>
      <c r="J23" s="6">
        <v>477.95350717749199</v>
      </c>
      <c r="K23" s="113" t="e">
        <f>#REF!</f>
        <v>#REF!</v>
      </c>
      <c r="L23" s="110">
        <v>590.89189598387202</v>
      </c>
      <c r="M23" s="6">
        <v>1E-3</v>
      </c>
    </row>
    <row r="24" spans="1:13" ht="16.5" customHeight="1" x14ac:dyDescent="0.3">
      <c r="A24" s="49" t="s">
        <v>92</v>
      </c>
      <c r="B24" s="105">
        <v>4066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1087</v>
      </c>
      <c r="I24" s="99">
        <v>1382</v>
      </c>
      <c r="J24" s="105">
        <v>1597</v>
      </c>
      <c r="K24" s="113" t="e">
        <f>#REF!</f>
        <v>#REF!</v>
      </c>
      <c r="L24" s="98">
        <v>0</v>
      </c>
      <c r="M24" s="105">
        <v>0</v>
      </c>
    </row>
    <row r="25" spans="1:13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 t="e">
        <f>#REF!</f>
        <v>#REF!</v>
      </c>
      <c r="L25" s="110">
        <v>0</v>
      </c>
      <c r="M25" s="6">
        <v>0</v>
      </c>
    </row>
    <row r="26" spans="1:13" ht="16.5" customHeight="1" x14ac:dyDescent="0.3">
      <c r="A26" s="49" t="s">
        <v>94</v>
      </c>
      <c r="B26" s="105">
        <v>110.08</v>
      </c>
      <c r="C26" s="99">
        <v>0</v>
      </c>
      <c r="D26" s="99">
        <v>0</v>
      </c>
      <c r="E26" s="99">
        <v>0</v>
      </c>
      <c r="F26" s="99">
        <v>0</v>
      </c>
      <c r="G26" s="99">
        <v>15.12</v>
      </c>
      <c r="H26" s="99">
        <v>92.78</v>
      </c>
      <c r="I26" s="99">
        <v>0</v>
      </c>
      <c r="J26" s="105">
        <v>2.1800000000000002</v>
      </c>
      <c r="K26" s="113" t="e">
        <f>#REF!</f>
        <v>#REF!</v>
      </c>
      <c r="L26" s="98">
        <v>0</v>
      </c>
      <c r="M26" s="105">
        <v>0</v>
      </c>
    </row>
    <row r="27" spans="1:13" ht="16.5" customHeight="1" x14ac:dyDescent="0.3">
      <c r="A27" s="49" t="s">
        <v>95</v>
      </c>
      <c r="B27" s="6">
        <v>190.64902291999999</v>
      </c>
      <c r="C27" s="107">
        <v>0</v>
      </c>
      <c r="D27" s="107">
        <v>0</v>
      </c>
      <c r="E27" s="107">
        <v>0</v>
      </c>
      <c r="F27" s="107">
        <v>48.531681599999999</v>
      </c>
      <c r="G27" s="107">
        <v>0</v>
      </c>
      <c r="H27" s="107">
        <v>4.0775303799999998</v>
      </c>
      <c r="I27" s="107">
        <v>0</v>
      </c>
      <c r="J27" s="6">
        <v>138.03981094</v>
      </c>
      <c r="K27" s="113" t="e">
        <f>#REF!</f>
        <v>#REF!</v>
      </c>
      <c r="L27" s="110">
        <v>190.36547636</v>
      </c>
      <c r="M27" s="6">
        <v>0.28354656</v>
      </c>
    </row>
    <row r="28" spans="1:13" ht="16.5" customHeight="1" x14ac:dyDescent="0.3">
      <c r="A28" s="49" t="s">
        <v>96</v>
      </c>
      <c r="B28" s="105">
        <v>4.63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4.63</v>
      </c>
      <c r="K28" s="113" t="e">
        <f>#REF!</f>
        <v>#REF!</v>
      </c>
      <c r="L28" s="98">
        <v>0</v>
      </c>
      <c r="M28" s="105">
        <v>0</v>
      </c>
    </row>
    <row r="29" spans="1:13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 t="e">
        <f>#REF!</f>
        <v>#REF!</v>
      </c>
      <c r="L29" s="110">
        <v>0</v>
      </c>
      <c r="M29" s="6">
        <v>0</v>
      </c>
    </row>
    <row r="30" spans="1:13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 t="e">
        <f>#REF!</f>
        <v>#REF!</v>
      </c>
      <c r="L30" s="98">
        <v>0</v>
      </c>
      <c r="M30" s="105">
        <v>0</v>
      </c>
    </row>
    <row r="31" spans="1:13" ht="16.5" customHeight="1" x14ac:dyDescent="0.3">
      <c r="A31" s="49" t="s">
        <v>99</v>
      </c>
      <c r="B31" s="6">
        <v>84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84</v>
      </c>
      <c r="J31" s="6">
        <v>0</v>
      </c>
      <c r="K31" s="113" t="e">
        <f>#REF!</f>
        <v>#REF!</v>
      </c>
      <c r="L31" s="110">
        <v>84</v>
      </c>
      <c r="M31" s="6">
        <v>0</v>
      </c>
    </row>
    <row r="32" spans="1:13" ht="16.5" customHeight="1" x14ac:dyDescent="0.3">
      <c r="A32" s="49" t="s">
        <v>100</v>
      </c>
      <c r="B32" s="105">
        <v>424.42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360.67</v>
      </c>
      <c r="J32" s="105">
        <v>63.75</v>
      </c>
      <c r="K32" s="113" t="e">
        <f>#REF!</f>
        <v>#REF!</v>
      </c>
      <c r="L32" s="98">
        <v>63.75</v>
      </c>
      <c r="M32" s="105">
        <v>0</v>
      </c>
    </row>
    <row r="33" spans="1:13" ht="16.5" customHeight="1" x14ac:dyDescent="0.3">
      <c r="A33" s="49" t="s">
        <v>101</v>
      </c>
      <c r="B33" s="6">
        <v>2703.58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209.71</v>
      </c>
      <c r="J33" s="6">
        <v>2493.87</v>
      </c>
      <c r="K33" s="113" t="e">
        <f>#REF!</f>
        <v>#REF!</v>
      </c>
      <c r="L33" s="110">
        <v>0</v>
      </c>
      <c r="M33" s="6">
        <v>0</v>
      </c>
    </row>
    <row r="34" spans="1:13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  <c r="K34" s="113" t="e">
        <f>#REF!</f>
        <v>#REF!</v>
      </c>
      <c r="L34" s="98">
        <v>0</v>
      </c>
      <c r="M34" s="105">
        <v>0</v>
      </c>
    </row>
    <row r="35" spans="1:13" ht="16.5" customHeight="1" x14ac:dyDescent="0.3">
      <c r="A35" s="49" t="s">
        <v>103</v>
      </c>
      <c r="B35" s="6">
        <v>3781.63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3781.63</v>
      </c>
      <c r="K35" s="113" t="e">
        <f>#REF!</f>
        <v>#REF!</v>
      </c>
      <c r="L35" s="110">
        <v>3781.63</v>
      </c>
      <c r="M35" s="6">
        <v>0</v>
      </c>
    </row>
    <row r="36" spans="1:13" ht="16.5" customHeight="1" x14ac:dyDescent="0.3">
      <c r="A36" s="53" t="s">
        <v>105</v>
      </c>
      <c r="B36" s="108">
        <v>59101.001918903799</v>
      </c>
      <c r="C36" s="102">
        <v>0</v>
      </c>
      <c r="D36" s="102">
        <v>0</v>
      </c>
      <c r="E36" s="102">
        <v>0</v>
      </c>
      <c r="F36" s="102">
        <v>48.531681599999999</v>
      </c>
      <c r="G36" s="102">
        <v>15.12</v>
      </c>
      <c r="H36" s="102">
        <v>2061.2057343800002</v>
      </c>
      <c r="I36" s="102">
        <v>2353.0111848063798</v>
      </c>
      <c r="J36" s="108">
        <v>16114.123318117399</v>
      </c>
      <c r="K36" s="114" t="e">
        <f>#REF!</f>
        <v>#REF!</v>
      </c>
      <c r="L36" s="101">
        <v>4976.75737234387</v>
      </c>
      <c r="M36" s="108">
        <v>0.28454656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6EHpPHi9NHo3Y28bBXYE2Lmiye9lZUQlMfkM6aXQk3mC6rlquVHekBOlIuGHgUWHxUkjjxjS6eMgvaUuIY2mg==" saltValue="wDmll4zB0FUWJX5iSooJrQ==" spinCount="100000" sheet="1" objects="1" scenarios="1"/>
  <mergeCells count="1">
    <mergeCell ref="A1:B1"/>
  </mergeCells>
  <conditionalFormatting sqref="B8:M36">
    <cfRule type="cellIs" dxfId="214" priority="2" operator="between">
      <formula>0</formula>
      <formula>0.1</formula>
    </cfRule>
    <cfRule type="cellIs" dxfId="213" priority="3" operator="lessThan">
      <formula>0</formula>
    </cfRule>
    <cfRule type="cellIs" dxfId="212" priority="4" operator="greaterThanOrEqual">
      <formula>0.1</formula>
    </cfRule>
  </conditionalFormatting>
  <conditionalFormatting sqref="A1:XFD1048576">
    <cfRule type="cellIs" dxfId="211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Contents'!B48</f>
        <v>Table 1.26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204</v>
      </c>
      <c r="C6" s="54"/>
      <c r="D6" s="54"/>
      <c r="E6" s="54"/>
      <c r="F6" s="38"/>
      <c r="G6" s="54" t="s">
        <v>205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340.04</v>
      </c>
      <c r="H13" s="107">
        <v>60.83</v>
      </c>
      <c r="I13" s="107">
        <v>2.5499999999999998</v>
      </c>
      <c r="J13" s="107">
        <v>276.64999999999998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203.39</v>
      </c>
      <c r="H20" s="99">
        <v>0</v>
      </c>
      <c r="I20" s="99">
        <v>0</v>
      </c>
      <c r="J20" s="99">
        <v>20.69</v>
      </c>
      <c r="K20" s="105">
        <v>182.7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6.15</v>
      </c>
      <c r="H21" s="107">
        <v>0</v>
      </c>
      <c r="I21" s="107">
        <v>0</v>
      </c>
      <c r="J21" s="107">
        <v>0</v>
      </c>
      <c r="K21" s="6">
        <v>6.15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5702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55.023314933216199</v>
      </c>
      <c r="H23" s="107">
        <v>3.6339999999999999</v>
      </c>
      <c r="I23" s="107">
        <v>0.56000000000000005</v>
      </c>
      <c r="J23" s="107">
        <v>0</v>
      </c>
      <c r="K23" s="6">
        <v>50.829314933216203</v>
      </c>
    </row>
    <row r="24" spans="1:11" ht="16.5" customHeight="1" x14ac:dyDescent="0.3">
      <c r="A24" s="49" t="s">
        <v>92</v>
      </c>
      <c r="B24" s="105">
        <v>7</v>
      </c>
      <c r="C24" s="99">
        <v>0</v>
      </c>
      <c r="D24" s="99">
        <v>0</v>
      </c>
      <c r="E24" s="105">
        <v>0</v>
      </c>
      <c r="F24" s="113"/>
      <c r="G24" s="105">
        <v>3010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342.54</v>
      </c>
      <c r="H26" s="99">
        <v>188.1</v>
      </c>
      <c r="I26" s="99">
        <v>55.07</v>
      </c>
      <c r="J26" s="99">
        <v>33.69</v>
      </c>
      <c r="K26" s="105">
        <v>65.69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41.179946639999997</v>
      </c>
      <c r="H27" s="107">
        <v>0</v>
      </c>
      <c r="I27" s="107">
        <v>0.76264122999999995</v>
      </c>
      <c r="J27" s="107">
        <v>0.39828777999999998</v>
      </c>
      <c r="K27" s="6">
        <v>40.01901763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35.799999999999997</v>
      </c>
      <c r="C32" s="99">
        <v>35.799999999999997</v>
      </c>
      <c r="D32" s="99">
        <v>0</v>
      </c>
      <c r="E32" s="105">
        <v>0</v>
      </c>
      <c r="F32" s="113"/>
      <c r="G32" s="105">
        <v>291.97000000000003</v>
      </c>
      <c r="H32" s="99">
        <v>31.28</v>
      </c>
      <c r="I32" s="99">
        <v>42.25</v>
      </c>
      <c r="J32" s="99">
        <v>150.18</v>
      </c>
      <c r="K32" s="105">
        <v>68.260000000000005</v>
      </c>
    </row>
    <row r="33" spans="1:11" ht="16.5" customHeight="1" x14ac:dyDescent="0.3">
      <c r="A33" s="49" t="s">
        <v>101</v>
      </c>
      <c r="B33" s="6">
        <v>64.39</v>
      </c>
      <c r="C33" s="107">
        <v>0</v>
      </c>
      <c r="D33" s="107">
        <v>0</v>
      </c>
      <c r="E33" s="6">
        <v>64.39</v>
      </c>
      <c r="F33" s="113"/>
      <c r="G33" s="6">
        <v>380.79</v>
      </c>
      <c r="H33" s="107">
        <v>0</v>
      </c>
      <c r="I33" s="107">
        <v>0</v>
      </c>
      <c r="J33" s="107">
        <v>0</v>
      </c>
      <c r="K33" s="6">
        <v>380.79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5508.21</v>
      </c>
      <c r="H35" s="107">
        <v>555.15</v>
      </c>
      <c r="I35" s="107">
        <v>29.04</v>
      </c>
      <c r="J35" s="107">
        <v>2566.17</v>
      </c>
      <c r="K35" s="6">
        <v>2357.84</v>
      </c>
    </row>
    <row r="36" spans="1:11" ht="16.5" customHeight="1" x14ac:dyDescent="0.3">
      <c r="A36" s="53" t="s">
        <v>105</v>
      </c>
      <c r="B36" s="108">
        <v>107.19</v>
      </c>
      <c r="C36" s="102">
        <v>35.799999999999997</v>
      </c>
      <c r="D36" s="102">
        <v>0</v>
      </c>
      <c r="E36" s="108">
        <v>64.39</v>
      </c>
      <c r="F36" s="114"/>
      <c r="G36" s="108">
        <v>15881.293261573201</v>
      </c>
      <c r="H36" s="102">
        <v>838.99399999999901</v>
      </c>
      <c r="I36" s="102">
        <v>130.23264123000001</v>
      </c>
      <c r="J36" s="102">
        <v>3047.77828778</v>
      </c>
      <c r="K36" s="108">
        <v>3152.2783325632099</v>
      </c>
    </row>
    <row r="37" spans="1:11" ht="16.5" customHeight="1" x14ac:dyDescent="0.3">
      <c r="A37" s="39"/>
      <c r="B37" s="39"/>
      <c r="C37" s="39"/>
      <c r="D37" s="39"/>
      <c r="E37" s="39"/>
      <c r="F37" s="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S8o7Dr3UK5ikDZh6Tjx8Z1MiDsJqxvCfScUAQWqP3JsU0YZbsndLGvfTrtPq5x/t6nhtsIAWWR05XHnWQeeKQ==" saltValue="kkLJwr5hiv+pYargbI6W/w==" spinCount="100000" sheet="1" objects="1" scenarios="1"/>
  <mergeCells count="1">
    <mergeCell ref="A1:B1"/>
  </mergeCells>
  <conditionalFormatting sqref="B8:K36">
    <cfRule type="cellIs" dxfId="210" priority="2" operator="between">
      <formula>0</formula>
      <formula>0.1</formula>
    </cfRule>
    <cfRule type="cellIs" dxfId="209" priority="3" operator="lessThan">
      <formula>0</formula>
    </cfRule>
    <cfRule type="cellIs" dxfId="208" priority="4" operator="greaterThanOrEqual">
      <formula>0.1</formula>
    </cfRule>
  </conditionalFormatting>
  <conditionalFormatting sqref="A1:XFD1048576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Contents'!B49</f>
        <v>Table 1.27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2016:Q1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4" t="s">
        <v>208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11918.55</v>
      </c>
      <c r="C13" s="107">
        <v>1884.16</v>
      </c>
      <c r="D13" s="107">
        <v>9296.44</v>
      </c>
      <c r="E13" s="107">
        <v>489.15</v>
      </c>
      <c r="F13" s="107">
        <v>204.52</v>
      </c>
      <c r="G13" s="107">
        <v>0</v>
      </c>
      <c r="H13" s="107">
        <v>0</v>
      </c>
      <c r="I13" s="107">
        <v>0</v>
      </c>
      <c r="J13" s="107">
        <v>0</v>
      </c>
      <c r="K13" s="6">
        <v>44.3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307.72000000000003</v>
      </c>
      <c r="C20" s="99">
        <v>0</v>
      </c>
      <c r="D20" s="99">
        <v>94.37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213.35</v>
      </c>
      <c r="K20" s="105">
        <v>0</v>
      </c>
    </row>
    <row r="21" spans="1:11" ht="16.5" customHeight="1" x14ac:dyDescent="0.3">
      <c r="A21" s="49" t="s">
        <v>89</v>
      </c>
      <c r="B21" s="6">
        <v>0.34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0.34</v>
      </c>
    </row>
    <row r="22" spans="1:11" ht="16.5" customHeight="1" x14ac:dyDescent="0.3">
      <c r="A22" s="49" t="s">
        <v>90</v>
      </c>
      <c r="B22" s="105">
        <v>16014</v>
      </c>
      <c r="C22" s="99">
        <v>1039</v>
      </c>
      <c r="D22" s="99">
        <v>2295</v>
      </c>
      <c r="E22" s="99">
        <v>6544</v>
      </c>
      <c r="F22" s="99">
        <v>384</v>
      </c>
      <c r="G22" s="99">
        <v>653</v>
      </c>
      <c r="H22" s="99">
        <v>0</v>
      </c>
      <c r="I22" s="99">
        <v>362</v>
      </c>
      <c r="J22" s="99">
        <v>0</v>
      </c>
      <c r="K22" s="105">
        <v>4737</v>
      </c>
    </row>
    <row r="23" spans="1:11" ht="16.5" customHeight="1" x14ac:dyDescent="0.3">
      <c r="A23" s="49" t="s">
        <v>91</v>
      </c>
      <c r="B23" s="6">
        <v>753.13747702446904</v>
      </c>
      <c r="C23" s="107">
        <v>60.750717140597501</v>
      </c>
      <c r="D23" s="107">
        <v>33.967656419999997</v>
      </c>
      <c r="E23" s="107">
        <v>37.110578259999997</v>
      </c>
      <c r="F23" s="107">
        <v>0</v>
      </c>
      <c r="G23" s="107">
        <v>32.265629220000001</v>
      </c>
      <c r="H23" s="107">
        <v>0</v>
      </c>
      <c r="I23" s="107">
        <v>83.088204000000005</v>
      </c>
      <c r="J23" s="107">
        <v>29.851184806379599</v>
      </c>
      <c r="K23" s="6">
        <v>476.10350717749202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1524.43</v>
      </c>
      <c r="C33" s="107">
        <v>0</v>
      </c>
      <c r="D33" s="107">
        <v>0</v>
      </c>
      <c r="E33" s="107">
        <v>0</v>
      </c>
      <c r="F33" s="107">
        <v>0</v>
      </c>
      <c r="G33" s="107">
        <v>159.24</v>
      </c>
      <c r="H33" s="107">
        <v>0</v>
      </c>
      <c r="I33" s="107">
        <v>0</v>
      </c>
      <c r="J33" s="107">
        <v>47.54</v>
      </c>
      <c r="K33" s="6">
        <v>1317.64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30518.177477024401</v>
      </c>
      <c r="C36" s="102">
        <v>2983.9107171405899</v>
      </c>
      <c r="D36" s="102">
        <v>11719.777656419999</v>
      </c>
      <c r="E36" s="102">
        <v>7070.2605782599903</v>
      </c>
      <c r="F36" s="102">
        <v>588.52</v>
      </c>
      <c r="G36" s="102">
        <v>844.50562921999995</v>
      </c>
      <c r="H36" s="102">
        <v>0</v>
      </c>
      <c r="I36" s="102">
        <v>445.08820400000002</v>
      </c>
      <c r="J36" s="102">
        <v>290.74118480637901</v>
      </c>
      <c r="K36" s="108">
        <v>6575.3835071774902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dAgj+tWB5CNxRV/HUb8Dlr+HleP5xJG7VsFVYJKX5tzS6v7jSERmZaOoXmqE/5y2RXpzNY3teAnmjyYYEldGg==" saltValue="Ib62MpY3cLl1cElU1tnn8A==" spinCount="100000" sheet="1" objects="1" scenarios="1"/>
  <mergeCells count="1">
    <mergeCell ref="A1:B1"/>
  </mergeCells>
  <conditionalFormatting sqref="B8:K36">
    <cfRule type="cellIs" dxfId="206" priority="2" operator="between">
      <formula>0</formula>
      <formula>0.1</formula>
    </cfRule>
    <cfRule type="cellIs" dxfId="205" priority="3" operator="lessThan">
      <formula>0</formula>
    </cfRule>
    <cfRule type="cellIs" dxfId="204" priority="4" operator="greaterThanOrEqual">
      <formula>0.1</formula>
    </cfRule>
  </conditionalFormatting>
  <conditionalFormatting sqref="A1:XFD1048576">
    <cfRule type="cellIs" dxfId="20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8"/>
  <sheetViews>
    <sheetView showGridLines="0" showZeros="0" zoomScale="85" zoomScaleNormal="85" workbookViewId="0">
      <selection activeCell="C79" sqref="C7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75" t="str">
        <f>'Table of Contents'!B7</f>
        <v>Table 1.1</v>
      </c>
      <c r="B1" s="175"/>
      <c r="C1" s="63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2016:Q1</v>
      </c>
      <c r="B2" s="1"/>
      <c r="C2" s="64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104</v>
      </c>
      <c r="B3" s="1"/>
      <c r="C3" s="64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4" t="s">
        <v>106</v>
      </c>
      <c r="C6" s="65"/>
      <c r="D6" s="65"/>
      <c r="F6" s="54" t="s">
        <v>107</v>
      </c>
      <c r="G6" s="65"/>
      <c r="H6" s="65"/>
      <c r="J6" s="54" t="s">
        <v>74</v>
      </c>
      <c r="K6" s="65"/>
      <c r="L6" s="65"/>
    </row>
    <row r="7" spans="1:13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3" ht="16.5" customHeight="1" x14ac:dyDescent="0.3">
      <c r="A8" s="46" t="s">
        <v>76</v>
      </c>
      <c r="B8" s="105">
        <v>166855.81899999999</v>
      </c>
      <c r="C8" s="99">
        <v>77629.747000000003</v>
      </c>
      <c r="D8" s="105">
        <v>89226.072</v>
      </c>
      <c r="E8" s="113"/>
      <c r="F8" s="105">
        <v>-1202.0039999999999</v>
      </c>
      <c r="G8" s="99">
        <v>-1322.1669999999999</v>
      </c>
      <c r="H8" s="105">
        <v>120.163</v>
      </c>
      <c r="I8" s="106"/>
      <c r="J8" s="134">
        <v>2070</v>
      </c>
      <c r="K8" s="135">
        <v>1048</v>
      </c>
      <c r="L8" s="135">
        <v>1022</v>
      </c>
      <c r="M8" s="162"/>
    </row>
    <row r="9" spans="1:13" ht="16.5" customHeight="1" x14ac:dyDescent="0.3">
      <c r="A9" s="46" t="s">
        <v>77</v>
      </c>
      <c r="B9" s="6">
        <v>125622.24684624</v>
      </c>
      <c r="C9" s="107">
        <v>76532.813021474998</v>
      </c>
      <c r="D9" s="6">
        <v>49089.433824765001</v>
      </c>
      <c r="E9" s="113"/>
      <c r="F9" s="6">
        <v>0</v>
      </c>
      <c r="G9" s="107">
        <v>0</v>
      </c>
      <c r="H9" s="6">
        <v>0</v>
      </c>
      <c r="I9" s="106"/>
      <c r="J9" s="82">
        <v>1352</v>
      </c>
      <c r="K9" s="136">
        <v>585</v>
      </c>
      <c r="L9" s="136">
        <v>767</v>
      </c>
      <c r="M9" s="162"/>
    </row>
    <row r="10" spans="1:13" ht="16.5" customHeight="1" x14ac:dyDescent="0.3">
      <c r="A10" s="46" t="s">
        <v>78</v>
      </c>
      <c r="B10" s="105">
        <v>411.94</v>
      </c>
      <c r="C10" s="99">
        <v>409.51</v>
      </c>
      <c r="D10" s="105">
        <v>2.4300000000000002</v>
      </c>
      <c r="E10" s="113"/>
      <c r="F10" s="105">
        <v>5.57</v>
      </c>
      <c r="G10" s="99">
        <v>5.57</v>
      </c>
      <c r="H10" s="105">
        <v>0</v>
      </c>
      <c r="I10" s="106"/>
      <c r="J10" s="134">
        <v>107</v>
      </c>
      <c r="K10" s="135">
        <v>106</v>
      </c>
      <c r="L10" s="135">
        <v>1</v>
      </c>
      <c r="M10" s="162"/>
    </row>
    <row r="11" spans="1:13" ht="16.5" customHeight="1" x14ac:dyDescent="0.3">
      <c r="A11" s="46" t="s">
        <v>79</v>
      </c>
      <c r="B11" s="6">
        <v>2236.3200000000002</v>
      </c>
      <c r="C11" s="107">
        <v>1869.83</v>
      </c>
      <c r="D11" s="6">
        <v>366.49</v>
      </c>
      <c r="E11" s="113"/>
      <c r="F11" s="6">
        <v>40.47</v>
      </c>
      <c r="G11" s="107">
        <v>40.47</v>
      </c>
      <c r="H11" s="6">
        <v>0</v>
      </c>
      <c r="I11" s="106"/>
      <c r="J11" s="82">
        <v>113</v>
      </c>
      <c r="K11" s="136">
        <v>85</v>
      </c>
      <c r="L11" s="136">
        <v>28</v>
      </c>
      <c r="M11" s="162"/>
    </row>
    <row r="12" spans="1:13" ht="16.5" customHeight="1" x14ac:dyDescent="0.3">
      <c r="A12" s="46" t="s">
        <v>80</v>
      </c>
      <c r="B12" s="105">
        <v>8105.17</v>
      </c>
      <c r="C12" s="99">
        <v>7616.64</v>
      </c>
      <c r="D12" s="105">
        <v>488.53</v>
      </c>
      <c r="E12" s="113"/>
      <c r="F12" s="105">
        <v>240.47</v>
      </c>
      <c r="G12" s="99">
        <v>188.35</v>
      </c>
      <c r="H12" s="105">
        <v>52.12</v>
      </c>
      <c r="I12" s="106"/>
      <c r="J12" s="134">
        <v>146</v>
      </c>
      <c r="K12" s="135">
        <v>143</v>
      </c>
      <c r="L12" s="135">
        <v>3</v>
      </c>
      <c r="M12" s="162"/>
    </row>
    <row r="13" spans="1:13" ht="16.5" customHeight="1" x14ac:dyDescent="0.3">
      <c r="A13" s="46" t="s">
        <v>81</v>
      </c>
      <c r="B13" s="6">
        <v>254925.76</v>
      </c>
      <c r="C13" s="107">
        <v>106874.94</v>
      </c>
      <c r="D13" s="6">
        <v>148050.82</v>
      </c>
      <c r="E13" s="113"/>
      <c r="F13" s="6">
        <v>-783.46</v>
      </c>
      <c r="G13" s="107">
        <v>233.21</v>
      </c>
      <c r="H13" s="6">
        <v>-1016.66</v>
      </c>
      <c r="I13" s="106"/>
      <c r="J13" s="82">
        <v>938</v>
      </c>
      <c r="K13" s="136">
        <v>587</v>
      </c>
      <c r="L13" s="136">
        <v>351</v>
      </c>
      <c r="M13" s="162"/>
    </row>
    <row r="14" spans="1:13" ht="16.5" customHeight="1" x14ac:dyDescent="0.3">
      <c r="A14" s="46" t="s">
        <v>82</v>
      </c>
      <c r="B14" s="105">
        <v>95600.649099999995</v>
      </c>
      <c r="C14" s="99">
        <v>76877.776689999999</v>
      </c>
      <c r="D14" s="105">
        <v>18722.87241</v>
      </c>
      <c r="E14" s="113"/>
      <c r="F14" s="105">
        <v>-371.000226</v>
      </c>
      <c r="G14" s="99">
        <v>-560.633557</v>
      </c>
      <c r="H14" s="105">
        <v>189.63333170000001</v>
      </c>
      <c r="I14" s="106"/>
      <c r="J14" s="134">
        <v>458</v>
      </c>
      <c r="K14" s="135">
        <v>343</v>
      </c>
      <c r="L14" s="135">
        <v>115</v>
      </c>
      <c r="M14" s="162"/>
    </row>
    <row r="15" spans="1:13" ht="16.5" customHeight="1" x14ac:dyDescent="0.3">
      <c r="A15" s="46" t="s">
        <v>83</v>
      </c>
      <c r="B15" s="6">
        <v>1666959</v>
      </c>
      <c r="C15" s="107">
        <v>757822</v>
      </c>
      <c r="D15" s="6">
        <v>909137</v>
      </c>
      <c r="E15" s="113"/>
      <c r="F15" s="6">
        <v>17200</v>
      </c>
      <c r="G15" s="107">
        <v>15600</v>
      </c>
      <c r="H15" s="6">
        <v>1600</v>
      </c>
      <c r="I15" s="106"/>
      <c r="J15" s="82">
        <v>11050</v>
      </c>
      <c r="K15" s="136">
        <v>3310</v>
      </c>
      <c r="L15" s="136">
        <v>7740</v>
      </c>
      <c r="M15" s="162"/>
    </row>
    <row r="16" spans="1:13" ht="16.5" customHeight="1" x14ac:dyDescent="0.3">
      <c r="A16" s="46" t="s">
        <v>84</v>
      </c>
      <c r="B16" s="105">
        <v>1760860.5419999999</v>
      </c>
      <c r="C16" s="99">
        <v>300736.53999999998</v>
      </c>
      <c r="D16" s="105">
        <v>1460124.0020000001</v>
      </c>
      <c r="E16" s="113"/>
      <c r="F16" s="105">
        <v>30750.376</v>
      </c>
      <c r="G16" s="99">
        <v>2518.7649999999999</v>
      </c>
      <c r="H16" s="105">
        <v>28231.611000000001</v>
      </c>
      <c r="I16" s="106"/>
      <c r="J16" s="134">
        <v>5941</v>
      </c>
      <c r="K16" s="135">
        <v>1729</v>
      </c>
      <c r="L16" s="135">
        <v>4212</v>
      </c>
      <c r="M16" s="162"/>
    </row>
    <row r="17" spans="1:13" ht="16.5" customHeight="1" x14ac:dyDescent="0.3">
      <c r="A17" s="46" t="s">
        <v>85</v>
      </c>
      <c r="B17" s="6">
        <v>6811.74</v>
      </c>
      <c r="C17" s="107">
        <v>4156.72</v>
      </c>
      <c r="D17" s="6">
        <v>2655.02</v>
      </c>
      <c r="E17" s="113"/>
      <c r="F17" s="6">
        <v>-130.25899999999999</v>
      </c>
      <c r="G17" s="107">
        <v>-130.25899999999999</v>
      </c>
      <c r="H17" s="6">
        <v>0</v>
      </c>
      <c r="I17" s="106"/>
      <c r="J17" s="82">
        <v>165</v>
      </c>
      <c r="K17" s="136">
        <v>160</v>
      </c>
      <c r="L17" s="136">
        <v>5</v>
      </c>
      <c r="M17" s="162"/>
    </row>
    <row r="18" spans="1:13" ht="16.5" customHeight="1" x14ac:dyDescent="0.3">
      <c r="A18" s="46" t="s">
        <v>86</v>
      </c>
      <c r="B18" s="105">
        <v>18017.45</v>
      </c>
      <c r="C18" s="99">
        <v>524.39</v>
      </c>
      <c r="D18" s="105">
        <v>17493.060000000001</v>
      </c>
      <c r="E18" s="113"/>
      <c r="F18" s="105">
        <v>-325.73</v>
      </c>
      <c r="G18" s="99">
        <v>44.02</v>
      </c>
      <c r="H18" s="105">
        <v>-369.75</v>
      </c>
      <c r="I18" s="106"/>
      <c r="J18" s="134">
        <v>605</v>
      </c>
      <c r="K18" s="135">
        <v>16</v>
      </c>
      <c r="L18" s="135">
        <v>589</v>
      </c>
      <c r="M18" s="162"/>
    </row>
    <row r="19" spans="1:13" ht="16.5" customHeight="1" x14ac:dyDescent="0.3">
      <c r="A19" s="46" t="s">
        <v>87</v>
      </c>
      <c r="B19" s="6">
        <v>1830709</v>
      </c>
      <c r="C19" s="107">
        <v>1387492</v>
      </c>
      <c r="D19" s="6">
        <v>443217</v>
      </c>
      <c r="E19" s="113"/>
      <c r="F19" s="6">
        <v>-1628</v>
      </c>
      <c r="G19" s="107">
        <v>-1962</v>
      </c>
      <c r="H19" s="6">
        <v>334</v>
      </c>
      <c r="I19" s="106"/>
      <c r="J19" s="82">
        <v>6242</v>
      </c>
      <c r="K19" s="136">
        <v>3901</v>
      </c>
      <c r="L19" s="136">
        <v>2341</v>
      </c>
      <c r="M19" s="162"/>
    </row>
    <row r="20" spans="1:13" ht="16.5" customHeight="1" x14ac:dyDescent="0.3">
      <c r="A20" s="46" t="s">
        <v>88</v>
      </c>
      <c r="B20" s="105">
        <v>276194.15999999997</v>
      </c>
      <c r="C20" s="99">
        <v>221900.2</v>
      </c>
      <c r="D20" s="105">
        <v>54293.96</v>
      </c>
      <c r="E20" s="113"/>
      <c r="F20" s="105">
        <v>-1438.75</v>
      </c>
      <c r="G20" s="99">
        <v>-1113.74</v>
      </c>
      <c r="H20" s="105">
        <v>-325.01</v>
      </c>
      <c r="I20" s="106"/>
      <c r="J20" s="134">
        <v>1202</v>
      </c>
      <c r="K20" s="135">
        <v>840</v>
      </c>
      <c r="L20" s="135">
        <v>362</v>
      </c>
      <c r="M20" s="162"/>
    </row>
    <row r="21" spans="1:13" ht="16.5" customHeight="1" x14ac:dyDescent="0.3">
      <c r="A21" s="46" t="s">
        <v>89</v>
      </c>
      <c r="B21" s="6">
        <v>40299.949999999997</v>
      </c>
      <c r="C21" s="107">
        <v>24357.43</v>
      </c>
      <c r="D21" s="6">
        <v>15942.51</v>
      </c>
      <c r="E21" s="113"/>
      <c r="F21" s="6">
        <v>-884.4</v>
      </c>
      <c r="G21" s="107">
        <v>-849.63</v>
      </c>
      <c r="H21" s="6">
        <v>-34.770000000000003</v>
      </c>
      <c r="I21" s="106"/>
      <c r="J21" s="82">
        <v>1270</v>
      </c>
      <c r="K21" s="136">
        <v>771</v>
      </c>
      <c r="L21" s="136">
        <v>499</v>
      </c>
      <c r="M21" s="162"/>
    </row>
    <row r="22" spans="1:13" ht="16.5" customHeight="1" x14ac:dyDescent="0.3">
      <c r="A22" s="46" t="s">
        <v>90</v>
      </c>
      <c r="B22" s="105">
        <v>3395404</v>
      </c>
      <c r="C22" s="99">
        <v>2847418</v>
      </c>
      <c r="D22" s="105">
        <v>547986</v>
      </c>
      <c r="E22" s="113"/>
      <c r="F22" s="105">
        <v>-15310</v>
      </c>
      <c r="G22" s="99">
        <v>-21750</v>
      </c>
      <c r="H22" s="105">
        <v>6440</v>
      </c>
      <c r="I22" s="106"/>
      <c r="J22" s="134">
        <v>14179</v>
      </c>
      <c r="K22" s="135">
        <v>9768</v>
      </c>
      <c r="L22" s="135">
        <v>4411</v>
      </c>
      <c r="M22" s="162"/>
    </row>
    <row r="23" spans="1:13" ht="16.5" customHeight="1" x14ac:dyDescent="0.3">
      <c r="A23" s="46" t="s">
        <v>91</v>
      </c>
      <c r="B23" s="6">
        <v>9665.6094863957205</v>
      </c>
      <c r="C23" s="107">
        <v>2405.5956286999999</v>
      </c>
      <c r="D23" s="6">
        <v>7260.0138576957197</v>
      </c>
      <c r="E23" s="113"/>
      <c r="F23" s="6">
        <v>-543.47638635568001</v>
      </c>
      <c r="G23" s="107">
        <v>-284.10729608999998</v>
      </c>
      <c r="H23" s="6">
        <v>-259.36909026567997</v>
      </c>
      <c r="I23" s="106"/>
      <c r="J23" s="82">
        <v>618</v>
      </c>
      <c r="K23" s="136">
        <v>86</v>
      </c>
      <c r="L23" s="136">
        <v>532</v>
      </c>
      <c r="M23" s="162"/>
    </row>
    <row r="24" spans="1:13" ht="16.5" customHeight="1" x14ac:dyDescent="0.3">
      <c r="A24" s="46" t="s">
        <v>92</v>
      </c>
      <c r="B24" s="105">
        <v>738737</v>
      </c>
      <c r="C24" s="99">
        <v>33177</v>
      </c>
      <c r="D24" s="105">
        <v>705560</v>
      </c>
      <c r="E24" s="113"/>
      <c r="F24" s="105">
        <v>5975</v>
      </c>
      <c r="G24" s="99">
        <v>-379</v>
      </c>
      <c r="H24" s="105">
        <v>6354</v>
      </c>
      <c r="I24" s="106"/>
      <c r="J24" s="134">
        <v>1832</v>
      </c>
      <c r="K24" s="135">
        <v>99</v>
      </c>
      <c r="L24" s="135">
        <v>1733</v>
      </c>
      <c r="M24" s="163"/>
    </row>
    <row r="25" spans="1:13" ht="16.5" customHeight="1" x14ac:dyDescent="0.3">
      <c r="A25" s="46" t="s">
        <v>93</v>
      </c>
      <c r="B25" s="6">
        <v>95384.57</v>
      </c>
      <c r="C25" s="107">
        <v>95384.57</v>
      </c>
      <c r="D25" s="6">
        <v>0</v>
      </c>
      <c r="E25" s="113"/>
      <c r="F25" s="6">
        <v>1832.92</v>
      </c>
      <c r="G25" s="107">
        <v>1832.92</v>
      </c>
      <c r="H25" s="6">
        <v>0</v>
      </c>
      <c r="I25" s="106"/>
      <c r="J25" s="82">
        <v>684</v>
      </c>
      <c r="K25" s="136">
        <v>684</v>
      </c>
      <c r="L25" s="136">
        <v>0</v>
      </c>
      <c r="M25" s="162"/>
    </row>
    <row r="26" spans="1:13" ht="16.5" customHeight="1" x14ac:dyDescent="0.3">
      <c r="A26" s="46" t="s">
        <v>94</v>
      </c>
      <c r="B26" s="105">
        <v>59911.85</v>
      </c>
      <c r="C26" s="99">
        <v>21645.18</v>
      </c>
      <c r="D26" s="105">
        <v>38266.68</v>
      </c>
      <c r="E26" s="113"/>
      <c r="F26" s="105">
        <v>-54.05</v>
      </c>
      <c r="G26" s="99">
        <v>-389.45</v>
      </c>
      <c r="H26" s="105">
        <v>335.4</v>
      </c>
      <c r="I26" s="106"/>
      <c r="J26" s="134">
        <v>817</v>
      </c>
      <c r="K26" s="135">
        <v>316</v>
      </c>
      <c r="L26" s="135">
        <v>501</v>
      </c>
      <c r="M26" s="162"/>
    </row>
    <row r="27" spans="1:13" ht="16.5" customHeight="1" x14ac:dyDescent="0.3">
      <c r="A27" s="46" t="s">
        <v>95</v>
      </c>
      <c r="B27" s="6">
        <v>22314.5067528236</v>
      </c>
      <c r="C27" s="107">
        <v>7235.5469888551797</v>
      </c>
      <c r="D27" s="6">
        <v>15078.9597639684</v>
      </c>
      <c r="E27" s="113"/>
      <c r="F27" s="6">
        <v>-329.98152829999998</v>
      </c>
      <c r="G27" s="107">
        <v>-255.31843465</v>
      </c>
      <c r="H27" s="6">
        <v>-74.663093649999993</v>
      </c>
      <c r="I27" s="106"/>
      <c r="J27" s="82">
        <v>428</v>
      </c>
      <c r="K27" s="136">
        <v>135</v>
      </c>
      <c r="L27" s="136">
        <v>293</v>
      </c>
      <c r="M27" s="162"/>
    </row>
    <row r="28" spans="1:13" ht="16.5" customHeight="1" x14ac:dyDescent="0.3">
      <c r="A28" s="46" t="s">
        <v>96</v>
      </c>
      <c r="B28" s="105">
        <v>8860.7000000000007</v>
      </c>
      <c r="C28" s="99">
        <v>4699.8</v>
      </c>
      <c r="D28" s="105">
        <v>4160.8900000000003</v>
      </c>
      <c r="E28" s="113"/>
      <c r="F28" s="105">
        <v>1.26</v>
      </c>
      <c r="G28" s="99">
        <v>0.67</v>
      </c>
      <c r="H28" s="105">
        <v>0.59</v>
      </c>
      <c r="I28" s="106"/>
      <c r="J28" s="134">
        <v>102</v>
      </c>
      <c r="K28" s="135">
        <v>74</v>
      </c>
      <c r="L28" s="135">
        <v>28</v>
      </c>
      <c r="M28" s="162"/>
    </row>
    <row r="29" spans="1:13" ht="16.5" customHeight="1" x14ac:dyDescent="0.3">
      <c r="A29" s="46" t="s">
        <v>97</v>
      </c>
      <c r="B29" s="6">
        <v>5572.826</v>
      </c>
      <c r="C29" s="107">
        <v>3928</v>
      </c>
      <c r="D29" s="6">
        <v>1644.826</v>
      </c>
      <c r="E29" s="113"/>
      <c r="F29" s="6">
        <v>-104.01900000000001</v>
      </c>
      <c r="G29" s="107">
        <v>-29.728000000000002</v>
      </c>
      <c r="H29" s="6">
        <v>-74.290999999999997</v>
      </c>
      <c r="I29" s="106"/>
      <c r="J29" s="82">
        <v>88</v>
      </c>
      <c r="K29" s="136">
        <v>67</v>
      </c>
      <c r="L29" s="136">
        <v>21</v>
      </c>
      <c r="M29" s="162"/>
    </row>
    <row r="30" spans="1:13" ht="16.5" customHeight="1" x14ac:dyDescent="0.3">
      <c r="A30" s="46" t="s">
        <v>98</v>
      </c>
      <c r="B30" s="105">
        <v>2216.6089999999999</v>
      </c>
      <c r="C30" s="99">
        <v>2216.6089999999999</v>
      </c>
      <c r="D30" s="105">
        <v>0</v>
      </c>
      <c r="E30" s="113"/>
      <c r="F30" s="105">
        <v>-14.826000000000001</v>
      </c>
      <c r="G30" s="99">
        <v>-14.826000000000001</v>
      </c>
      <c r="H30" s="105">
        <v>0</v>
      </c>
      <c r="I30" s="106"/>
      <c r="J30" s="134">
        <v>114</v>
      </c>
      <c r="K30" s="135">
        <v>114</v>
      </c>
      <c r="L30" s="135">
        <v>0</v>
      </c>
      <c r="M30" s="162"/>
    </row>
    <row r="31" spans="1:13" ht="16.5" customHeight="1" x14ac:dyDescent="0.3">
      <c r="A31" s="46" t="s">
        <v>99</v>
      </c>
      <c r="B31" s="6">
        <v>249574</v>
      </c>
      <c r="C31" s="107">
        <v>181794</v>
      </c>
      <c r="D31" s="6">
        <v>67780</v>
      </c>
      <c r="E31" s="113"/>
      <c r="F31" s="6">
        <v>-686</v>
      </c>
      <c r="G31" s="107">
        <v>-1361</v>
      </c>
      <c r="H31" s="6">
        <v>675</v>
      </c>
      <c r="I31" s="106"/>
      <c r="J31" s="82">
        <v>2311</v>
      </c>
      <c r="K31" s="136">
        <v>1528</v>
      </c>
      <c r="L31" s="136">
        <v>783</v>
      </c>
      <c r="M31" s="162"/>
    </row>
    <row r="32" spans="1:13" ht="16.5" customHeight="1" x14ac:dyDescent="0.3">
      <c r="A32" s="46" t="s">
        <v>100</v>
      </c>
      <c r="B32" s="105">
        <v>276155.78999999998</v>
      </c>
      <c r="C32" s="99">
        <v>254725.81</v>
      </c>
      <c r="D32" s="105">
        <v>21429.98</v>
      </c>
      <c r="E32" s="113"/>
      <c r="F32" s="105">
        <v>-434.84</v>
      </c>
      <c r="G32" s="99">
        <v>-532.45000000000005</v>
      </c>
      <c r="H32" s="105">
        <v>97.61</v>
      </c>
      <c r="I32" s="106"/>
      <c r="J32" s="134">
        <v>545</v>
      </c>
      <c r="K32" s="135">
        <v>451</v>
      </c>
      <c r="L32" s="135">
        <v>94</v>
      </c>
      <c r="M32" s="162"/>
    </row>
    <row r="33" spans="1:13" ht="16.5" customHeight="1" x14ac:dyDescent="0.3">
      <c r="A33" s="46" t="s">
        <v>101</v>
      </c>
      <c r="B33" s="6">
        <v>495534.09</v>
      </c>
      <c r="C33" s="107">
        <v>408632.37</v>
      </c>
      <c r="D33" s="6">
        <v>86901.72</v>
      </c>
      <c r="E33" s="113"/>
      <c r="F33" s="6">
        <v>7057.06</v>
      </c>
      <c r="G33" s="107">
        <v>5483.8</v>
      </c>
      <c r="H33" s="6">
        <v>1573.26</v>
      </c>
      <c r="I33" s="106"/>
      <c r="J33" s="82">
        <v>1053</v>
      </c>
      <c r="K33" s="136">
        <v>874</v>
      </c>
      <c r="L33" s="136">
        <v>179</v>
      </c>
      <c r="M33" s="162"/>
    </row>
    <row r="34" spans="1:13" ht="16.5" customHeight="1" x14ac:dyDescent="0.3">
      <c r="A34" s="46" t="s">
        <v>102</v>
      </c>
      <c r="B34" s="105">
        <v>28512.080000000002</v>
      </c>
      <c r="C34" s="99">
        <v>11603.52</v>
      </c>
      <c r="D34" s="105">
        <v>16908.560000000001</v>
      </c>
      <c r="E34" s="113"/>
      <c r="F34" s="105">
        <v>-469.5</v>
      </c>
      <c r="G34" s="99">
        <v>-469.5</v>
      </c>
      <c r="H34" s="105">
        <v>0</v>
      </c>
      <c r="I34" s="106"/>
      <c r="J34" s="134">
        <v>450</v>
      </c>
      <c r="K34" s="135">
        <v>400</v>
      </c>
      <c r="L34" s="135">
        <v>50</v>
      </c>
      <c r="M34" s="162"/>
    </row>
    <row r="35" spans="1:13" ht="16.5" customHeight="1" x14ac:dyDescent="0.3">
      <c r="A35" s="46" t="s">
        <v>103</v>
      </c>
      <c r="B35" s="6">
        <v>1397708.46</v>
      </c>
      <c r="C35" s="107">
        <v>1009248.45</v>
      </c>
      <c r="D35" s="6">
        <v>388460.01</v>
      </c>
      <c r="E35" s="113"/>
      <c r="F35" s="6">
        <v>-1416.49</v>
      </c>
      <c r="G35" s="107">
        <v>-1003.1</v>
      </c>
      <c r="H35" s="6">
        <v>-413.39</v>
      </c>
      <c r="I35" s="106"/>
      <c r="J35" s="82">
        <v>2913</v>
      </c>
      <c r="K35" s="136">
        <v>1925</v>
      </c>
      <c r="L35" s="136">
        <v>988</v>
      </c>
      <c r="M35" s="162"/>
    </row>
    <row r="36" spans="1:13" ht="16.5" customHeight="1" x14ac:dyDescent="0.3">
      <c r="A36" s="47" t="s">
        <v>105</v>
      </c>
      <c r="B36" s="108">
        <v>13039161.8381854</v>
      </c>
      <c r="C36" s="102">
        <v>7928914.9883290296</v>
      </c>
      <c r="D36" s="108">
        <v>5110246.8398564197</v>
      </c>
      <c r="E36" s="114"/>
      <c r="F36" s="108">
        <v>36976.339859344298</v>
      </c>
      <c r="G36" s="102">
        <v>-6459.1342877399902</v>
      </c>
      <c r="H36" s="108">
        <v>43435.4841477843</v>
      </c>
      <c r="I36" s="106"/>
      <c r="J36" s="137">
        <v>57793</v>
      </c>
      <c r="K36" s="138">
        <v>30145</v>
      </c>
      <c r="L36" s="137">
        <v>27648</v>
      </c>
    </row>
    <row r="37" spans="1:13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rq6yjvcMbhTKp5oNEQ0Kha+ln1tAzHbL8+NN8YldDSC+gS9LNg6FaEazfViA0JUQpLvVi2G+gBumV0t71kCYmw==" saltValue="mI+rmAl43sGPWLcpXB9t1g==" spinCount="100000" sheet="1" objects="1" scenarios="1"/>
  <mergeCells count="1">
    <mergeCell ref="A1:B1"/>
  </mergeCells>
  <conditionalFormatting sqref="B8:H36">
    <cfRule type="cellIs" dxfId="318" priority="2" operator="between">
      <formula>0</formula>
      <formula>0.1</formula>
    </cfRule>
    <cfRule type="cellIs" dxfId="317" priority="3" operator="lessThan">
      <formula>0</formula>
    </cfRule>
    <cfRule type="cellIs" dxfId="316" priority="4" operator="greaterThanOrEqual">
      <formula>0.1</formula>
    </cfRule>
  </conditionalFormatting>
  <conditionalFormatting sqref="A1:XFD1048576">
    <cfRule type="cellIs" dxfId="315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75" t="str">
        <f>'Table of Contents'!B52</f>
        <v>Table 1.28</v>
      </c>
      <c r="B1" s="175"/>
      <c r="C1" s="63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2016:Q1</v>
      </c>
      <c r="C2" s="64"/>
      <c r="D2" s="66"/>
    </row>
    <row r="3" spans="1:10" ht="16.5" customHeight="1" x14ac:dyDescent="0.3">
      <c r="A3" s="2" t="s">
        <v>104</v>
      </c>
      <c r="C3" s="64"/>
    </row>
    <row r="4" spans="1:10" ht="16.5" customHeight="1" x14ac:dyDescent="0.3">
      <c r="A4" s="64"/>
      <c r="B4" s="64"/>
      <c r="C4" s="64"/>
    </row>
    <row r="5" spans="1:10" ht="16.5" customHeight="1" x14ac:dyDescent="0.3">
      <c r="A5" s="64"/>
      <c r="B5" s="64"/>
      <c r="C5" s="64"/>
    </row>
    <row r="6" spans="1:10" ht="16.5" customHeight="1" x14ac:dyDescent="0.3">
      <c r="A6" s="38"/>
      <c r="B6" s="54" t="s">
        <v>233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173</v>
      </c>
      <c r="J7" s="45" t="s">
        <v>113</v>
      </c>
    </row>
    <row r="8" spans="1:10" ht="16.5" customHeight="1" x14ac:dyDescent="0.3">
      <c r="A8" s="46" t="s">
        <v>76</v>
      </c>
      <c r="B8" s="98">
        <v>-1202.0039999999999</v>
      </c>
      <c r="C8" s="98">
        <v>-2.9520000000000017</v>
      </c>
      <c r="D8" s="98">
        <v>-1253.855</v>
      </c>
      <c r="E8" s="98">
        <v>-57.076999999999998</v>
      </c>
      <c r="F8" s="98">
        <v>5.9939999999999998</v>
      </c>
      <c r="G8" s="98">
        <v>-175.21300000000002</v>
      </c>
      <c r="H8" s="98">
        <v>-43.393999999999998</v>
      </c>
      <c r="I8" s="98">
        <v>327.423</v>
      </c>
      <c r="J8" s="100">
        <v>-2.9299999999999997</v>
      </c>
    </row>
    <row r="9" spans="1:10" ht="16.5" customHeight="1" x14ac:dyDescent="0.3">
      <c r="A9" s="46" t="s">
        <v>77</v>
      </c>
      <c r="B9" s="157">
        <v>0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157">
        <v>0</v>
      </c>
      <c r="J9" s="157">
        <v>0</v>
      </c>
    </row>
    <row r="10" spans="1:10" ht="16.5" customHeight="1" x14ac:dyDescent="0.3">
      <c r="A10" s="46" t="s">
        <v>78</v>
      </c>
      <c r="B10" s="98">
        <v>5.57</v>
      </c>
      <c r="C10" s="98">
        <v>1.41</v>
      </c>
      <c r="D10" s="98">
        <v>-2.27</v>
      </c>
      <c r="E10" s="98">
        <v>4.4800000000000004</v>
      </c>
      <c r="F10" s="98">
        <v>2.35</v>
      </c>
      <c r="G10" s="98">
        <v>0</v>
      </c>
      <c r="H10" s="98">
        <v>0</v>
      </c>
      <c r="I10" s="98">
        <v>0</v>
      </c>
      <c r="J10" s="100">
        <v>-0.41</v>
      </c>
    </row>
    <row r="11" spans="1:10" ht="16.5" customHeight="1" x14ac:dyDescent="0.3">
      <c r="A11" s="46" t="s">
        <v>79</v>
      </c>
      <c r="B11" s="157">
        <v>40.47</v>
      </c>
      <c r="C11" s="157">
        <v>-6.8</v>
      </c>
      <c r="D11" s="157">
        <v>43.14</v>
      </c>
      <c r="E11" s="157">
        <v>-3.9</v>
      </c>
      <c r="F11" s="157">
        <v>7.17</v>
      </c>
      <c r="G11" s="157">
        <v>0</v>
      </c>
      <c r="H11" s="157">
        <v>0</v>
      </c>
      <c r="I11" s="157">
        <v>0</v>
      </c>
      <c r="J11" s="157">
        <v>0.86</v>
      </c>
    </row>
    <row r="12" spans="1:10" ht="16.5" customHeight="1" x14ac:dyDescent="0.3">
      <c r="A12" s="46" t="s">
        <v>80</v>
      </c>
      <c r="B12" s="98">
        <v>240.47</v>
      </c>
      <c r="C12" s="98">
        <v>58.94</v>
      </c>
      <c r="D12" s="98">
        <v>53.47</v>
      </c>
      <c r="E12" s="98">
        <v>40.15</v>
      </c>
      <c r="F12" s="98">
        <v>-0.83</v>
      </c>
      <c r="G12" s="98">
        <v>-0.03</v>
      </c>
      <c r="H12" s="98">
        <v>0</v>
      </c>
      <c r="I12" s="98">
        <v>52.12</v>
      </c>
      <c r="J12" s="100">
        <v>36.659999999999997</v>
      </c>
    </row>
    <row r="13" spans="1:10" ht="16.5" customHeight="1" x14ac:dyDescent="0.3">
      <c r="A13" s="46" t="s">
        <v>81</v>
      </c>
      <c r="B13" s="157">
        <v>-783.44999999999993</v>
      </c>
      <c r="C13" s="157">
        <v>1056.6200000000001</v>
      </c>
      <c r="D13" s="157">
        <v>-5970.1</v>
      </c>
      <c r="E13" s="157">
        <v>4315.42</v>
      </c>
      <c r="F13" s="157">
        <v>-190.98</v>
      </c>
      <c r="G13" s="157">
        <v>0</v>
      </c>
      <c r="H13" s="157">
        <v>9.25</v>
      </c>
      <c r="I13" s="157">
        <v>0</v>
      </c>
      <c r="J13" s="157">
        <v>-3.6500000000000004</v>
      </c>
    </row>
    <row r="14" spans="1:10" ht="16.5" customHeight="1" x14ac:dyDescent="0.3">
      <c r="A14" s="46" t="s">
        <v>82</v>
      </c>
      <c r="B14" s="98">
        <v>-371.00022530000001</v>
      </c>
      <c r="C14" s="98">
        <v>178.05046829999998</v>
      </c>
      <c r="D14" s="98">
        <v>-821.00981737000006</v>
      </c>
      <c r="E14" s="98">
        <v>77.128932339999992</v>
      </c>
      <c r="F14" s="98">
        <v>-13.043680670000001</v>
      </c>
      <c r="G14" s="98">
        <v>-21.771025099999999</v>
      </c>
      <c r="H14" s="98">
        <v>0</v>
      </c>
      <c r="I14" s="98">
        <v>-1.8703319</v>
      </c>
      <c r="J14" s="100">
        <v>231.5152286</v>
      </c>
    </row>
    <row r="15" spans="1:10" ht="16.5" customHeight="1" x14ac:dyDescent="0.3">
      <c r="A15" s="46" t="s">
        <v>83</v>
      </c>
      <c r="B15" s="157">
        <v>17200</v>
      </c>
      <c r="C15" s="157">
        <v>-1300</v>
      </c>
      <c r="D15" s="157">
        <v>1500</v>
      </c>
      <c r="E15" s="157">
        <v>100</v>
      </c>
      <c r="F15" s="157">
        <v>18300</v>
      </c>
      <c r="G15" s="157">
        <v>-1400</v>
      </c>
      <c r="H15" s="157">
        <v>0</v>
      </c>
      <c r="I15" s="157">
        <v>0</v>
      </c>
      <c r="J15" s="157">
        <v>0</v>
      </c>
    </row>
    <row r="16" spans="1:10" ht="16.5" customHeight="1" x14ac:dyDescent="0.3">
      <c r="A16" s="46" t="s">
        <v>84</v>
      </c>
      <c r="B16" s="98">
        <v>30750.376</v>
      </c>
      <c r="C16" s="98">
        <v>1437.7779999999998</v>
      </c>
      <c r="D16" s="98">
        <v>8546.6790000000001</v>
      </c>
      <c r="E16" s="98">
        <v>14871.953</v>
      </c>
      <c r="F16" s="98">
        <v>232.161</v>
      </c>
      <c r="G16" s="98">
        <v>2.8</v>
      </c>
      <c r="H16" s="98">
        <v>-52.254000000000005</v>
      </c>
      <c r="I16" s="98">
        <v>4354.9290000000001</v>
      </c>
      <c r="J16" s="100">
        <v>1356.33</v>
      </c>
    </row>
    <row r="17" spans="1:10" ht="16.5" customHeight="1" x14ac:dyDescent="0.3">
      <c r="A17" s="46" t="s">
        <v>85</v>
      </c>
      <c r="B17" s="157">
        <v>-130.25899999999999</v>
      </c>
      <c r="C17" s="157">
        <v>-20.061</v>
      </c>
      <c r="D17" s="157">
        <v>-0.27600000000000002</v>
      </c>
      <c r="E17" s="157">
        <v>-6.87</v>
      </c>
      <c r="F17" s="157">
        <v>-20.962</v>
      </c>
      <c r="G17" s="157">
        <v>0</v>
      </c>
      <c r="H17" s="157">
        <v>0</v>
      </c>
      <c r="I17" s="157">
        <v>0</v>
      </c>
      <c r="J17" s="157">
        <v>-82.09</v>
      </c>
    </row>
    <row r="18" spans="1:10" ht="16.5" customHeight="1" x14ac:dyDescent="0.3">
      <c r="A18" s="46" t="s">
        <v>86</v>
      </c>
      <c r="B18" s="98">
        <v>-325.73</v>
      </c>
      <c r="C18" s="98">
        <v>-0.50000000000000011</v>
      </c>
      <c r="D18" s="98">
        <v>-105.77</v>
      </c>
      <c r="E18" s="98">
        <v>-65.47</v>
      </c>
      <c r="F18" s="98">
        <v>-319.45</v>
      </c>
      <c r="G18" s="98">
        <v>-52.2</v>
      </c>
      <c r="H18" s="98">
        <v>77.490000000000009</v>
      </c>
      <c r="I18" s="98">
        <v>152.49</v>
      </c>
      <c r="J18" s="100">
        <v>-12.32</v>
      </c>
    </row>
    <row r="19" spans="1:10" ht="16.5" customHeight="1" x14ac:dyDescent="0.3">
      <c r="A19" s="46" t="s">
        <v>87</v>
      </c>
      <c r="B19" s="157">
        <v>-1628</v>
      </c>
      <c r="C19" s="157">
        <v>-921</v>
      </c>
      <c r="D19" s="157">
        <v>4783</v>
      </c>
      <c r="E19" s="157">
        <v>3658</v>
      </c>
      <c r="F19" s="157">
        <v>-9589</v>
      </c>
      <c r="G19" s="157">
        <v>0</v>
      </c>
      <c r="H19" s="157">
        <v>0</v>
      </c>
      <c r="I19" s="157">
        <v>205</v>
      </c>
      <c r="J19" s="157">
        <v>236</v>
      </c>
    </row>
    <row r="20" spans="1:10" ht="16.5" customHeight="1" x14ac:dyDescent="0.3">
      <c r="A20" s="46" t="s">
        <v>88</v>
      </c>
      <c r="B20" s="98">
        <v>-1438.75</v>
      </c>
      <c r="C20" s="98">
        <v>-514.62</v>
      </c>
      <c r="D20" s="98">
        <v>-892.6</v>
      </c>
      <c r="E20" s="98">
        <v>2301.52</v>
      </c>
      <c r="F20" s="98">
        <v>-240.9</v>
      </c>
      <c r="G20" s="98">
        <v>-69.2</v>
      </c>
      <c r="H20" s="98">
        <v>-1923.1</v>
      </c>
      <c r="I20" s="98">
        <v>0</v>
      </c>
      <c r="J20" s="100">
        <v>-99.85</v>
      </c>
    </row>
    <row r="21" spans="1:10" ht="16.5" customHeight="1" x14ac:dyDescent="0.3">
      <c r="A21" s="46" t="s">
        <v>89</v>
      </c>
      <c r="B21" s="157">
        <v>-884.4</v>
      </c>
      <c r="C21" s="157">
        <v>-259.02</v>
      </c>
      <c r="D21" s="157">
        <v>-317.68</v>
      </c>
      <c r="E21" s="157">
        <v>-180.51999999999998</v>
      </c>
      <c r="F21" s="157">
        <v>-126.96</v>
      </c>
      <c r="G21" s="157">
        <v>0</v>
      </c>
      <c r="H21" s="157">
        <v>8.92</v>
      </c>
      <c r="I21" s="157">
        <v>5.31</v>
      </c>
      <c r="J21" s="157">
        <v>-14.469999999999999</v>
      </c>
    </row>
    <row r="22" spans="1:10" ht="16.5" customHeight="1" x14ac:dyDescent="0.3">
      <c r="A22" s="46" t="s">
        <v>90</v>
      </c>
      <c r="B22" s="98">
        <v>-15310</v>
      </c>
      <c r="C22" s="98">
        <v>1266.999999999985</v>
      </c>
      <c r="D22" s="98">
        <v>-10418</v>
      </c>
      <c r="E22" s="98">
        <v>2422.00000000001</v>
      </c>
      <c r="F22" s="98">
        <v>-15508</v>
      </c>
      <c r="G22" s="98">
        <v>0</v>
      </c>
      <c r="H22" s="98">
        <v>0</v>
      </c>
      <c r="I22" s="98">
        <v>1691</v>
      </c>
      <c r="J22" s="100">
        <v>5236</v>
      </c>
    </row>
    <row r="23" spans="1:10" ht="16.5" customHeight="1" x14ac:dyDescent="0.3">
      <c r="A23" s="46" t="s">
        <v>91</v>
      </c>
      <c r="B23" s="157">
        <v>-543.47638635568001</v>
      </c>
      <c r="C23" s="157">
        <v>87.151547270304107</v>
      </c>
      <c r="D23" s="157">
        <v>-282.68589682734603</v>
      </c>
      <c r="E23" s="157">
        <v>6.9448237900000009</v>
      </c>
      <c r="F23" s="157">
        <v>-22.677</v>
      </c>
      <c r="G23" s="157">
        <v>0</v>
      </c>
      <c r="H23" s="157">
        <v>-1.1955157199999999</v>
      </c>
      <c r="I23" s="157">
        <v>17.8887605</v>
      </c>
      <c r="J23" s="157">
        <v>-348.90310536863996</v>
      </c>
    </row>
    <row r="24" spans="1:10" ht="16.5" customHeight="1" x14ac:dyDescent="0.3">
      <c r="A24" s="46" t="s">
        <v>92</v>
      </c>
      <c r="B24" s="98">
        <v>5975</v>
      </c>
      <c r="C24" s="98">
        <v>4143</v>
      </c>
      <c r="D24" s="98">
        <v>-4463</v>
      </c>
      <c r="E24" s="98">
        <v>90</v>
      </c>
      <c r="F24" s="98">
        <v>0</v>
      </c>
      <c r="G24" s="98">
        <v>0</v>
      </c>
      <c r="H24" s="98">
        <v>0</v>
      </c>
      <c r="I24" s="98">
        <v>740</v>
      </c>
      <c r="J24" s="100">
        <v>5465</v>
      </c>
    </row>
    <row r="25" spans="1:10" ht="16.5" customHeight="1" x14ac:dyDescent="0.3">
      <c r="A25" s="46" t="s">
        <v>93</v>
      </c>
      <c r="B25" s="157">
        <v>1832.92</v>
      </c>
      <c r="C25" s="157">
        <v>682.37</v>
      </c>
      <c r="D25" s="157">
        <v>664.91</v>
      </c>
      <c r="E25" s="157">
        <v>-130.22</v>
      </c>
      <c r="F25" s="157">
        <v>540.79999999999995</v>
      </c>
      <c r="G25" s="157">
        <v>0</v>
      </c>
      <c r="H25" s="157">
        <v>0</v>
      </c>
      <c r="I25" s="157">
        <v>0</v>
      </c>
      <c r="J25" s="157">
        <v>75.069999999999993</v>
      </c>
    </row>
    <row r="26" spans="1:10" ht="16.5" customHeight="1" x14ac:dyDescent="0.3">
      <c r="A26" s="46" t="s">
        <v>94</v>
      </c>
      <c r="B26" s="98">
        <v>-54.050000000000011</v>
      </c>
      <c r="C26" s="98">
        <v>-195.3</v>
      </c>
      <c r="D26" s="98">
        <v>-257.29999999999995</v>
      </c>
      <c r="E26" s="98">
        <v>-141.34</v>
      </c>
      <c r="F26" s="98">
        <v>303.31</v>
      </c>
      <c r="G26" s="98">
        <v>0</v>
      </c>
      <c r="H26" s="98">
        <v>69.83</v>
      </c>
      <c r="I26" s="98">
        <v>0</v>
      </c>
      <c r="J26" s="100">
        <v>166.74</v>
      </c>
    </row>
    <row r="27" spans="1:10" ht="16.5" customHeight="1" x14ac:dyDescent="0.3">
      <c r="A27" s="46" t="s">
        <v>95</v>
      </c>
      <c r="B27" s="157">
        <v>-329.98152829999998</v>
      </c>
      <c r="C27" s="157">
        <v>-18.549826469999999</v>
      </c>
      <c r="D27" s="157">
        <v>-113.34084337</v>
      </c>
      <c r="E27" s="157">
        <v>-106.22009014</v>
      </c>
      <c r="F27" s="157">
        <v>-92.013819839999996</v>
      </c>
      <c r="G27" s="157">
        <v>-34.447148429999999</v>
      </c>
      <c r="H27" s="157">
        <v>-0.14161931999999999</v>
      </c>
      <c r="I27" s="157">
        <v>0</v>
      </c>
      <c r="J27" s="157">
        <v>34.731819269999995</v>
      </c>
    </row>
    <row r="28" spans="1:10" ht="16.5" customHeight="1" x14ac:dyDescent="0.3">
      <c r="A28" s="46" t="s">
        <v>96</v>
      </c>
      <c r="B28" s="98">
        <v>1.26</v>
      </c>
      <c r="C28" s="98">
        <v>0.16</v>
      </c>
      <c r="D28" s="98">
        <v>-31.31</v>
      </c>
      <c r="E28" s="98">
        <v>-0.78</v>
      </c>
      <c r="F28" s="98">
        <v>-2.88</v>
      </c>
      <c r="G28" s="98">
        <v>-8.26</v>
      </c>
      <c r="H28" s="98">
        <v>-7.6</v>
      </c>
      <c r="I28" s="98">
        <v>0</v>
      </c>
      <c r="J28" s="100">
        <v>51.92</v>
      </c>
    </row>
    <row r="29" spans="1:10" ht="16.5" customHeight="1" x14ac:dyDescent="0.3">
      <c r="A29" s="46" t="s">
        <v>97</v>
      </c>
      <c r="B29" s="157">
        <v>-104.01900000000001</v>
      </c>
      <c r="C29" s="157">
        <v>9.9189999999999987</v>
      </c>
      <c r="D29" s="157">
        <v>-73.12</v>
      </c>
      <c r="E29" s="157">
        <v>10.705000000000002</v>
      </c>
      <c r="F29" s="157">
        <v>-63.384</v>
      </c>
      <c r="G29" s="157">
        <v>0</v>
      </c>
      <c r="H29" s="157">
        <v>0</v>
      </c>
      <c r="I29" s="157">
        <v>11.861000000000001</v>
      </c>
      <c r="J29" s="157">
        <v>0</v>
      </c>
    </row>
    <row r="30" spans="1:10" ht="16.5" customHeight="1" x14ac:dyDescent="0.3">
      <c r="A30" s="46" t="s">
        <v>98</v>
      </c>
      <c r="B30" s="98">
        <v>-14.826000000000001</v>
      </c>
      <c r="C30" s="98">
        <v>-57.588999999999999</v>
      </c>
      <c r="D30" s="98">
        <v>28.393999999999998</v>
      </c>
      <c r="E30" s="98">
        <v>4.0339999999999998</v>
      </c>
      <c r="F30" s="98">
        <v>10.335000000000001</v>
      </c>
      <c r="G30" s="98">
        <v>0</v>
      </c>
      <c r="H30" s="98">
        <v>0</v>
      </c>
      <c r="I30" s="98">
        <v>0</v>
      </c>
      <c r="J30" s="100">
        <v>0</v>
      </c>
    </row>
    <row r="31" spans="1:10" ht="16.5" customHeight="1" x14ac:dyDescent="0.3">
      <c r="A31" s="46" t="s">
        <v>99</v>
      </c>
      <c r="B31" s="157">
        <v>-686</v>
      </c>
      <c r="C31" s="157">
        <v>-577</v>
      </c>
      <c r="D31" s="157">
        <v>893</v>
      </c>
      <c r="E31" s="157">
        <v>-2152</v>
      </c>
      <c r="F31" s="157">
        <v>834</v>
      </c>
      <c r="G31" s="157">
        <v>343</v>
      </c>
      <c r="H31" s="157">
        <v>41</v>
      </c>
      <c r="I31" s="157">
        <v>0</v>
      </c>
      <c r="J31" s="157">
        <v>-68</v>
      </c>
    </row>
    <row r="32" spans="1:10" ht="16.5" customHeight="1" x14ac:dyDescent="0.3">
      <c r="A32" s="46" t="s">
        <v>100</v>
      </c>
      <c r="B32" s="98">
        <v>-434.84000000000003</v>
      </c>
      <c r="C32" s="98">
        <v>-1578.5500000000002</v>
      </c>
      <c r="D32" s="98">
        <v>-57.72</v>
      </c>
      <c r="E32" s="98">
        <v>162.86000000000001</v>
      </c>
      <c r="F32" s="98">
        <v>1184.1299999999999</v>
      </c>
      <c r="G32" s="98">
        <v>0</v>
      </c>
      <c r="H32" s="98">
        <v>22.79</v>
      </c>
      <c r="I32" s="98">
        <v>0</v>
      </c>
      <c r="J32" s="100">
        <v>-168.34</v>
      </c>
    </row>
    <row r="33" spans="1:10" ht="16.5" customHeight="1" x14ac:dyDescent="0.3">
      <c r="A33" s="46" t="s">
        <v>101</v>
      </c>
      <c r="B33" s="157">
        <v>7057.06</v>
      </c>
      <c r="C33" s="157">
        <v>3460.3</v>
      </c>
      <c r="D33" s="157">
        <v>309.29000000000002</v>
      </c>
      <c r="E33" s="157">
        <v>1874.52</v>
      </c>
      <c r="F33" s="157">
        <v>-160.32</v>
      </c>
      <c r="G33" s="157">
        <v>0</v>
      </c>
      <c r="H33" s="157">
        <v>0</v>
      </c>
      <c r="I33" s="157">
        <v>128.27000000000001</v>
      </c>
      <c r="J33" s="157">
        <v>1444.99</v>
      </c>
    </row>
    <row r="34" spans="1:10" ht="16.5" customHeight="1" x14ac:dyDescent="0.3">
      <c r="A34" s="46" t="s">
        <v>102</v>
      </c>
      <c r="B34" s="98">
        <v>-469.5</v>
      </c>
      <c r="C34" s="98">
        <v>-28.33</v>
      </c>
      <c r="D34" s="98">
        <v>-227.4</v>
      </c>
      <c r="E34" s="98">
        <v>-54.48</v>
      </c>
      <c r="F34" s="98">
        <v>-263.63</v>
      </c>
      <c r="G34" s="98">
        <v>38.880000000000003</v>
      </c>
      <c r="H34" s="98">
        <v>55.04</v>
      </c>
      <c r="I34" s="98">
        <v>0</v>
      </c>
      <c r="J34" s="100">
        <v>10.42</v>
      </c>
    </row>
    <row r="35" spans="1:10" ht="16.5" customHeight="1" x14ac:dyDescent="0.3">
      <c r="A35" s="46" t="s">
        <v>103</v>
      </c>
      <c r="B35" s="157">
        <v>-1416.49</v>
      </c>
      <c r="C35" s="157">
        <v>-3745.98</v>
      </c>
      <c r="D35" s="157">
        <v>-674.92000000000007</v>
      </c>
      <c r="E35" s="157">
        <v>-667.55</v>
      </c>
      <c r="F35" s="157">
        <v>598.47</v>
      </c>
      <c r="G35" s="157">
        <v>-478.92</v>
      </c>
      <c r="H35" s="157">
        <v>3367.79</v>
      </c>
      <c r="I35" s="157">
        <v>-171.93</v>
      </c>
      <c r="J35" s="157">
        <v>356.55</v>
      </c>
    </row>
    <row r="36" spans="1:10" ht="16.5" customHeight="1" x14ac:dyDescent="0.3">
      <c r="A36" s="47" t="s">
        <v>105</v>
      </c>
      <c r="B36" s="101">
        <v>36976.349860044313</v>
      </c>
      <c r="C36" s="101">
        <v>3156.4471891002904</v>
      </c>
      <c r="D36" s="101">
        <v>-9140.474557567346</v>
      </c>
      <c r="E36" s="101">
        <v>26373.288665989909</v>
      </c>
      <c r="F36" s="101">
        <v>-4596.3105005099897</v>
      </c>
      <c r="G36" s="101">
        <v>-1855.3611735300001</v>
      </c>
      <c r="H36" s="101">
        <v>1624.4248649600011</v>
      </c>
      <c r="I36" s="101">
        <v>7512.4914286000003</v>
      </c>
      <c r="J36" s="101">
        <v>13901.823942501289</v>
      </c>
    </row>
    <row r="37" spans="1:10" ht="16.5" customHeight="1" x14ac:dyDescent="0.3">
      <c r="A37" s="38"/>
      <c r="B37" s="1">
        <v>0</v>
      </c>
      <c r="C37" s="38"/>
      <c r="D37" s="38"/>
      <c r="E37" s="38"/>
      <c r="F37" s="38"/>
      <c r="G37" s="38"/>
      <c r="H37" s="38"/>
      <c r="I37" s="38"/>
      <c r="J37" s="38"/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ZlbSmr1duiL6GtuX3MsxHvE87uOMtCAqtC8T7ezbsosQH2jqWJhDBJ0fHhwR3cCfrhbP89ts3ycKGsyhjYS8xg==" saltValue="x3TkJ0491d+wbnf8KDzVKg==" spinCount="100000" sheet="1" objects="1" scenarios="1"/>
  <mergeCells count="1">
    <mergeCell ref="A1:B1"/>
  </mergeCells>
  <conditionalFormatting sqref="B9:B37 B8:J36">
    <cfRule type="cellIs" dxfId="202" priority="2" operator="between">
      <formula>0</formula>
      <formula>0.1</formula>
    </cfRule>
    <cfRule type="cellIs" dxfId="201" priority="3" operator="lessThan">
      <formula>0</formula>
    </cfRule>
    <cfRule type="cellIs" dxfId="200" priority="4" operator="greaterThanOrEqual">
      <formula>0.1</formula>
    </cfRule>
  </conditionalFormatting>
  <conditionalFormatting sqref="A1:XFD1048576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Contents'!B53</f>
        <v>Table 1.29</v>
      </c>
      <c r="B1" s="175"/>
      <c r="C1" s="63"/>
    </row>
    <row r="2" spans="1:9" ht="16.5" customHeight="1" x14ac:dyDescent="0.3">
      <c r="A2" s="4" t="str">
        <f>"UCITS: "&amp;"Net sales year to date as of "&amp;'Table of Contents'!A3:C3</f>
        <v>UCITS: Net sales year to date as of 2016:Q1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232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98">
        <v>-1322.1669999999999</v>
      </c>
      <c r="C8" s="98">
        <v>31.882000000000001</v>
      </c>
      <c r="D8" s="98">
        <v>-1633.471</v>
      </c>
      <c r="E8" s="98">
        <v>335.87</v>
      </c>
      <c r="F8" s="98">
        <v>5.9939999999999998</v>
      </c>
      <c r="G8" s="98">
        <v>-12.151</v>
      </c>
      <c r="H8" s="98">
        <v>-40.033999999999999</v>
      </c>
      <c r="I8" s="100">
        <v>-10.257</v>
      </c>
    </row>
    <row r="9" spans="1:9" ht="16.5" customHeight="1" x14ac:dyDescent="0.3">
      <c r="A9" s="46" t="s">
        <v>77</v>
      </c>
      <c r="B9" s="157">
        <v>0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158">
        <v>0</v>
      </c>
    </row>
    <row r="10" spans="1:9" ht="16.5" customHeight="1" x14ac:dyDescent="0.3">
      <c r="A10" s="46" t="s">
        <v>78</v>
      </c>
      <c r="B10" s="98">
        <v>5.57</v>
      </c>
      <c r="C10" s="98">
        <v>1.41</v>
      </c>
      <c r="D10" s="98">
        <v>-2.27</v>
      </c>
      <c r="E10" s="98">
        <v>4.4800000000000004</v>
      </c>
      <c r="F10" s="98">
        <v>2.35</v>
      </c>
      <c r="G10" s="98">
        <v>0</v>
      </c>
      <c r="H10" s="98">
        <v>0</v>
      </c>
      <c r="I10" s="100">
        <v>-0.41</v>
      </c>
    </row>
    <row r="11" spans="1:9" ht="16.5" customHeight="1" x14ac:dyDescent="0.3">
      <c r="A11" s="46" t="s">
        <v>79</v>
      </c>
      <c r="B11" s="157">
        <v>40.47</v>
      </c>
      <c r="C11" s="157">
        <v>-6.8</v>
      </c>
      <c r="D11" s="157">
        <v>43.14</v>
      </c>
      <c r="E11" s="157">
        <v>-3.9</v>
      </c>
      <c r="F11" s="157">
        <v>7.17</v>
      </c>
      <c r="G11" s="157">
        <v>0</v>
      </c>
      <c r="H11" s="157">
        <v>0</v>
      </c>
      <c r="I11" s="158">
        <v>0.86</v>
      </c>
    </row>
    <row r="12" spans="1:9" ht="16.5" customHeight="1" x14ac:dyDescent="0.3">
      <c r="A12" s="46" t="s">
        <v>80</v>
      </c>
      <c r="B12" s="98">
        <v>188.35</v>
      </c>
      <c r="C12" s="98">
        <v>58.94</v>
      </c>
      <c r="D12" s="98">
        <v>53.47</v>
      </c>
      <c r="E12" s="98">
        <v>40.15</v>
      </c>
      <c r="F12" s="98">
        <v>-0.83</v>
      </c>
      <c r="G12" s="98">
        <v>-0.03</v>
      </c>
      <c r="H12" s="98">
        <v>0</v>
      </c>
      <c r="I12" s="100">
        <v>36.659999999999997</v>
      </c>
    </row>
    <row r="13" spans="1:9" ht="16.5" customHeight="1" x14ac:dyDescent="0.3">
      <c r="A13" s="46" t="s">
        <v>81</v>
      </c>
      <c r="B13" s="157">
        <v>233.21</v>
      </c>
      <c r="C13" s="157">
        <v>1293.8900000000001</v>
      </c>
      <c r="D13" s="157">
        <v>-1397.54</v>
      </c>
      <c r="E13" s="157">
        <v>338.33</v>
      </c>
      <c r="F13" s="157">
        <v>-0.79</v>
      </c>
      <c r="G13" s="157">
        <v>0</v>
      </c>
      <c r="H13" s="157">
        <v>0</v>
      </c>
      <c r="I13" s="158">
        <v>-0.68</v>
      </c>
    </row>
    <row r="14" spans="1:9" ht="16.5" customHeight="1" x14ac:dyDescent="0.3">
      <c r="A14" s="46" t="s">
        <v>82</v>
      </c>
      <c r="B14" s="98">
        <v>-560.633557</v>
      </c>
      <c r="C14" s="98">
        <v>350.26228129999998</v>
      </c>
      <c r="D14" s="98">
        <v>-844.90858200000002</v>
      </c>
      <c r="E14" s="98">
        <v>13.780002489999999</v>
      </c>
      <c r="F14" s="98">
        <v>-52.814648599999998</v>
      </c>
      <c r="G14" s="98">
        <v>0</v>
      </c>
      <c r="H14" s="98">
        <v>0</v>
      </c>
      <c r="I14" s="100">
        <v>-26.952610499999999</v>
      </c>
    </row>
    <row r="15" spans="1:9" ht="16.5" customHeight="1" x14ac:dyDescent="0.3">
      <c r="A15" s="46" t="s">
        <v>83</v>
      </c>
      <c r="B15" s="157">
        <v>15600</v>
      </c>
      <c r="C15" s="157">
        <v>-1000</v>
      </c>
      <c r="D15" s="157">
        <v>600</v>
      </c>
      <c r="E15" s="157">
        <v>-2400</v>
      </c>
      <c r="F15" s="157">
        <v>19100</v>
      </c>
      <c r="G15" s="157">
        <v>-700</v>
      </c>
      <c r="H15" s="157">
        <v>0</v>
      </c>
      <c r="I15" s="158">
        <v>0</v>
      </c>
    </row>
    <row r="16" spans="1:9" ht="16.5" customHeight="1" x14ac:dyDescent="0.3">
      <c r="A16" s="46" t="s">
        <v>84</v>
      </c>
      <c r="B16" s="98">
        <v>2518.7649999999999</v>
      </c>
      <c r="C16" s="98">
        <v>-724.60299999999995</v>
      </c>
      <c r="D16" s="98">
        <v>1605.018</v>
      </c>
      <c r="E16" s="98">
        <v>1963.5820000000001</v>
      </c>
      <c r="F16" s="98">
        <v>151.30000000000001</v>
      </c>
      <c r="G16" s="98">
        <v>2.8</v>
      </c>
      <c r="H16" s="98">
        <v>27.373999999999999</v>
      </c>
      <c r="I16" s="100">
        <v>-506.70600000000002</v>
      </c>
    </row>
    <row r="17" spans="1:9" ht="16.5" customHeight="1" x14ac:dyDescent="0.3">
      <c r="A17" s="46" t="s">
        <v>85</v>
      </c>
      <c r="B17" s="157">
        <v>-130.25899999999999</v>
      </c>
      <c r="C17" s="157">
        <v>-20.061</v>
      </c>
      <c r="D17" s="157">
        <v>-0.27600000000000002</v>
      </c>
      <c r="E17" s="157">
        <v>-6.87</v>
      </c>
      <c r="F17" s="157">
        <v>-20.962</v>
      </c>
      <c r="G17" s="157">
        <v>0</v>
      </c>
      <c r="H17" s="157">
        <v>0</v>
      </c>
      <c r="I17" s="158">
        <v>-82.09</v>
      </c>
    </row>
    <row r="18" spans="1:9" ht="16.5" customHeight="1" x14ac:dyDescent="0.3">
      <c r="A18" s="46" t="s">
        <v>86</v>
      </c>
      <c r="B18" s="98">
        <v>44.02</v>
      </c>
      <c r="C18" s="98">
        <v>0.85</v>
      </c>
      <c r="D18" s="98">
        <v>4.33</v>
      </c>
      <c r="E18" s="98">
        <v>-0.65</v>
      </c>
      <c r="F18" s="98">
        <v>0</v>
      </c>
      <c r="G18" s="98">
        <v>0</v>
      </c>
      <c r="H18" s="98">
        <v>43.96</v>
      </c>
      <c r="I18" s="100">
        <v>-4.47</v>
      </c>
    </row>
    <row r="19" spans="1:9" ht="16.5" customHeight="1" x14ac:dyDescent="0.3">
      <c r="A19" s="46" t="s">
        <v>87</v>
      </c>
      <c r="B19" s="157">
        <v>-1962</v>
      </c>
      <c r="C19" s="157">
        <v>-921</v>
      </c>
      <c r="D19" s="157">
        <v>4783</v>
      </c>
      <c r="E19" s="157">
        <v>3658</v>
      </c>
      <c r="F19" s="157">
        <v>-9158</v>
      </c>
      <c r="G19" s="157">
        <v>0</v>
      </c>
      <c r="H19" s="157">
        <v>0</v>
      </c>
      <c r="I19" s="158">
        <v>-324</v>
      </c>
    </row>
    <row r="20" spans="1:9" ht="16.5" customHeight="1" x14ac:dyDescent="0.3">
      <c r="A20" s="46" t="s">
        <v>88</v>
      </c>
      <c r="B20" s="98">
        <v>-1113.74</v>
      </c>
      <c r="C20" s="98">
        <v>-514.62</v>
      </c>
      <c r="D20" s="98">
        <v>-823.48</v>
      </c>
      <c r="E20" s="98">
        <v>2251.52</v>
      </c>
      <c r="F20" s="98">
        <v>-240.9</v>
      </c>
      <c r="G20" s="98">
        <v>-69.2</v>
      </c>
      <c r="H20" s="98">
        <v>-1717.06</v>
      </c>
      <c r="I20" s="100">
        <v>0</v>
      </c>
    </row>
    <row r="21" spans="1:9" ht="16.5" customHeight="1" x14ac:dyDescent="0.3">
      <c r="A21" s="46" t="s">
        <v>89</v>
      </c>
      <c r="B21" s="157">
        <v>-849.63</v>
      </c>
      <c r="C21" s="157">
        <v>-268.64</v>
      </c>
      <c r="D21" s="157">
        <v>-387.68</v>
      </c>
      <c r="E21" s="157">
        <v>-62.91</v>
      </c>
      <c r="F21" s="157">
        <v>-126.96</v>
      </c>
      <c r="G21" s="157">
        <v>0</v>
      </c>
      <c r="H21" s="157">
        <v>7.91</v>
      </c>
      <c r="I21" s="158">
        <v>-11.35</v>
      </c>
    </row>
    <row r="22" spans="1:9" ht="16.5" customHeight="1" x14ac:dyDescent="0.3">
      <c r="A22" s="46" t="s">
        <v>90</v>
      </c>
      <c r="B22" s="98">
        <v>-21750</v>
      </c>
      <c r="C22" s="98">
        <v>571.99999999998499</v>
      </c>
      <c r="D22" s="98">
        <v>-10710</v>
      </c>
      <c r="E22" s="98">
        <v>1437.00000000001</v>
      </c>
      <c r="F22" s="98">
        <v>-14630</v>
      </c>
      <c r="G22" s="98">
        <v>0</v>
      </c>
      <c r="H22" s="98">
        <v>0</v>
      </c>
      <c r="I22" s="100">
        <v>1581</v>
      </c>
    </row>
    <row r="23" spans="1:9" ht="16.5" customHeight="1" x14ac:dyDescent="0.3">
      <c r="A23" s="46" t="s">
        <v>91</v>
      </c>
      <c r="B23" s="157">
        <v>-284.10729608999998</v>
      </c>
      <c r="C23" s="157">
        <v>-7.0999999999999994E-2</v>
      </c>
      <c r="D23" s="157">
        <v>-258.18890862000001</v>
      </c>
      <c r="E23" s="157">
        <v>34.053402050000003</v>
      </c>
      <c r="F23" s="157">
        <v>-22.677</v>
      </c>
      <c r="G23" s="157">
        <v>0</v>
      </c>
      <c r="H23" s="157">
        <v>-2.12651572</v>
      </c>
      <c r="I23" s="158">
        <v>-35.097273800000004</v>
      </c>
    </row>
    <row r="24" spans="1:9" ht="16.5" customHeight="1" x14ac:dyDescent="0.3">
      <c r="A24" s="46" t="s">
        <v>92</v>
      </c>
      <c r="B24" s="33" t="s">
        <v>251</v>
      </c>
      <c r="C24" s="33" t="s">
        <v>251</v>
      </c>
      <c r="D24" s="33" t="s">
        <v>251</v>
      </c>
      <c r="E24" s="33" t="s">
        <v>251</v>
      </c>
      <c r="F24" s="33" t="s">
        <v>251</v>
      </c>
      <c r="G24" s="33" t="s">
        <v>251</v>
      </c>
      <c r="H24" s="33" t="s">
        <v>251</v>
      </c>
      <c r="I24" s="33" t="s">
        <v>251</v>
      </c>
    </row>
    <row r="25" spans="1:9" ht="16.5" customHeight="1" x14ac:dyDescent="0.3">
      <c r="A25" s="46" t="s">
        <v>93</v>
      </c>
      <c r="B25" s="157">
        <v>1832.92</v>
      </c>
      <c r="C25" s="157">
        <v>682.37</v>
      </c>
      <c r="D25" s="157">
        <v>664.91</v>
      </c>
      <c r="E25" s="157">
        <v>-130.22</v>
      </c>
      <c r="F25" s="157">
        <v>540.79999999999995</v>
      </c>
      <c r="G25" s="157">
        <v>0</v>
      </c>
      <c r="H25" s="157">
        <v>0</v>
      </c>
      <c r="I25" s="158">
        <v>75.069999999999993</v>
      </c>
    </row>
    <row r="26" spans="1:9" ht="16.5" customHeight="1" x14ac:dyDescent="0.3">
      <c r="A26" s="46" t="s">
        <v>94</v>
      </c>
      <c r="B26" s="98">
        <v>-389.45</v>
      </c>
      <c r="C26" s="98">
        <v>-152.1</v>
      </c>
      <c r="D26" s="98">
        <v>-190.23</v>
      </c>
      <c r="E26" s="98">
        <v>-149.91</v>
      </c>
      <c r="F26" s="98">
        <v>52.34</v>
      </c>
      <c r="G26" s="98">
        <v>0</v>
      </c>
      <c r="H26" s="98">
        <v>22.38</v>
      </c>
      <c r="I26" s="100">
        <v>28.06</v>
      </c>
    </row>
    <row r="27" spans="1:9" ht="16.5" customHeight="1" x14ac:dyDescent="0.3">
      <c r="A27" s="46" t="s">
        <v>95</v>
      </c>
      <c r="B27" s="157">
        <v>-255.31843465</v>
      </c>
      <c r="C27" s="157">
        <v>-18.424072379999998</v>
      </c>
      <c r="D27" s="157">
        <v>-105.14004127</v>
      </c>
      <c r="E27" s="157">
        <v>-100.61122225</v>
      </c>
      <c r="F27" s="157">
        <v>-36.814337629999997</v>
      </c>
      <c r="G27" s="157">
        <v>0</v>
      </c>
      <c r="H27" s="157">
        <v>0</v>
      </c>
      <c r="I27" s="158">
        <v>5.6712388799999998</v>
      </c>
    </row>
    <row r="28" spans="1:9" ht="16.5" customHeight="1" x14ac:dyDescent="0.3">
      <c r="A28" s="46" t="s">
        <v>96</v>
      </c>
      <c r="B28" s="98">
        <v>0.67</v>
      </c>
      <c r="C28" s="98">
        <v>0.16</v>
      </c>
      <c r="D28" s="98">
        <v>-31.31</v>
      </c>
      <c r="E28" s="98">
        <v>-0.78</v>
      </c>
      <c r="F28" s="98">
        <v>-2.88</v>
      </c>
      <c r="G28" s="98">
        <v>-8.26</v>
      </c>
      <c r="H28" s="98">
        <v>-7.59</v>
      </c>
      <c r="I28" s="100">
        <v>51.32</v>
      </c>
    </row>
    <row r="29" spans="1:9" ht="16.5" customHeight="1" x14ac:dyDescent="0.3">
      <c r="A29" s="46" t="s">
        <v>97</v>
      </c>
      <c r="B29" s="157">
        <v>-29.728000000000002</v>
      </c>
      <c r="C29" s="157">
        <v>9.2189999999999994</v>
      </c>
      <c r="D29" s="157">
        <v>-73.12</v>
      </c>
      <c r="E29" s="157">
        <v>40.295000000000002</v>
      </c>
      <c r="F29" s="157">
        <v>-6.1219999999999999</v>
      </c>
      <c r="G29" s="157">
        <v>0</v>
      </c>
      <c r="H29" s="157">
        <v>0</v>
      </c>
      <c r="I29" s="158">
        <v>0</v>
      </c>
    </row>
    <row r="30" spans="1:9" ht="16.5" customHeight="1" x14ac:dyDescent="0.3">
      <c r="A30" s="46" t="s">
        <v>98</v>
      </c>
      <c r="B30" s="98">
        <v>-14.826000000000001</v>
      </c>
      <c r="C30" s="98">
        <v>-57.588999999999999</v>
      </c>
      <c r="D30" s="98">
        <v>28.393999999999998</v>
      </c>
      <c r="E30" s="98">
        <v>4.0339999999999998</v>
      </c>
      <c r="F30" s="98">
        <v>10.335000000000001</v>
      </c>
      <c r="G30" s="98">
        <v>0</v>
      </c>
      <c r="H30" s="98">
        <v>0</v>
      </c>
      <c r="I30" s="100">
        <v>0</v>
      </c>
    </row>
    <row r="31" spans="1:9" ht="16.5" customHeight="1" x14ac:dyDescent="0.3">
      <c r="A31" s="46" t="s">
        <v>99</v>
      </c>
      <c r="B31" s="157">
        <v>-1361</v>
      </c>
      <c r="C31" s="157">
        <v>-832</v>
      </c>
      <c r="D31" s="157">
        <v>866</v>
      </c>
      <c r="E31" s="157">
        <v>-2123</v>
      </c>
      <c r="F31" s="157">
        <v>829</v>
      </c>
      <c r="G31" s="157">
        <v>-44</v>
      </c>
      <c r="H31" s="157">
        <v>-57</v>
      </c>
      <c r="I31" s="158">
        <v>0</v>
      </c>
    </row>
    <row r="32" spans="1:9" ht="16.5" customHeight="1" x14ac:dyDescent="0.3">
      <c r="A32" s="46" t="s">
        <v>100</v>
      </c>
      <c r="B32" s="98">
        <v>-532.45000000000005</v>
      </c>
      <c r="C32" s="98">
        <v>-1617.14</v>
      </c>
      <c r="D32" s="98">
        <v>-127.17</v>
      </c>
      <c r="E32" s="98">
        <v>-0.54</v>
      </c>
      <c r="F32" s="98">
        <v>1188.54</v>
      </c>
      <c r="G32" s="98">
        <v>0</v>
      </c>
      <c r="H32" s="98">
        <v>13.33</v>
      </c>
      <c r="I32" s="100">
        <v>10.54</v>
      </c>
    </row>
    <row r="33" spans="1:9" ht="16.5" customHeight="1" x14ac:dyDescent="0.3">
      <c r="A33" s="46" t="s">
        <v>101</v>
      </c>
      <c r="B33" s="157">
        <v>5483.8</v>
      </c>
      <c r="C33" s="157">
        <v>3460.3</v>
      </c>
      <c r="D33" s="157">
        <v>309.29000000000002</v>
      </c>
      <c r="E33" s="157">
        <v>1874.52</v>
      </c>
      <c r="F33" s="157">
        <v>-160.32</v>
      </c>
      <c r="G33" s="157">
        <v>0</v>
      </c>
      <c r="H33" s="157">
        <v>0</v>
      </c>
      <c r="I33" s="158">
        <v>0</v>
      </c>
    </row>
    <row r="34" spans="1:9" ht="16.5" customHeight="1" x14ac:dyDescent="0.3">
      <c r="A34" s="46" t="s">
        <v>102</v>
      </c>
      <c r="B34" s="98">
        <v>-469.5</v>
      </c>
      <c r="C34" s="98">
        <v>-28.33</v>
      </c>
      <c r="D34" s="98">
        <v>-227.4</v>
      </c>
      <c r="E34" s="98">
        <v>-54.48</v>
      </c>
      <c r="F34" s="98">
        <v>-263.63</v>
      </c>
      <c r="G34" s="98">
        <v>38.880000000000003</v>
      </c>
      <c r="H34" s="98">
        <v>55.04</v>
      </c>
      <c r="I34" s="100">
        <v>10.42</v>
      </c>
    </row>
    <row r="35" spans="1:9" ht="16.5" customHeight="1" x14ac:dyDescent="0.3">
      <c r="A35" s="46" t="s">
        <v>103</v>
      </c>
      <c r="B35" s="157">
        <v>-1003.1</v>
      </c>
      <c r="C35" s="157">
        <v>-3996.76</v>
      </c>
      <c r="D35" s="157">
        <v>-306.7</v>
      </c>
      <c r="E35" s="157">
        <v>-1142.08</v>
      </c>
      <c r="F35" s="157">
        <v>604.70000000000005</v>
      </c>
      <c r="G35" s="157">
        <v>-26.37</v>
      </c>
      <c r="H35" s="157">
        <v>3437.14</v>
      </c>
      <c r="I35" s="158">
        <v>426.98</v>
      </c>
    </row>
    <row r="36" spans="1:9" ht="16.5" customHeight="1" x14ac:dyDescent="0.3">
      <c r="A36" s="47" t="s">
        <v>105</v>
      </c>
      <c r="B36" s="101">
        <v>-6459.1342877399902</v>
      </c>
      <c r="C36" s="101">
        <v>-3496.8547910800098</v>
      </c>
      <c r="D36" s="101">
        <v>-8970.3325318900006</v>
      </c>
      <c r="E36" s="101">
        <v>6069.6631822900099</v>
      </c>
      <c r="F36" s="101">
        <v>-2231.1709862299899</v>
      </c>
      <c r="G36" s="101">
        <v>-818.33100000000002</v>
      </c>
      <c r="H36" s="101">
        <v>1783.32348428</v>
      </c>
      <c r="I36" s="103">
        <v>1204.56835457999</v>
      </c>
    </row>
    <row r="37" spans="1:9" ht="16.5" customHeight="1" x14ac:dyDescent="0.3">
      <c r="A37" s="38"/>
      <c r="B37" s="1">
        <v>0</v>
      </c>
      <c r="C37" s="38"/>
      <c r="D37" s="38"/>
      <c r="E37" s="38"/>
      <c r="F37" s="38"/>
      <c r="G37" s="38"/>
      <c r="H37" s="38"/>
      <c r="I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57rNwpd3ClEi6ZSKYGXqaxsl9nZFVMx06piWMcgq9v09fk6Gc1ziiabRZ7xZVHRqcBezuWPFFbY5LNFxfx24uA==" saltValue="I1H+fmoN662a8TZFvvIDAQ==" spinCount="100000" sheet="1" objects="1" scenarios="1"/>
  <mergeCells count="1">
    <mergeCell ref="A1:B1"/>
  </mergeCells>
  <conditionalFormatting sqref="B8:I23 B25:B37 C25:I36">
    <cfRule type="cellIs" dxfId="198" priority="39" operator="between">
      <formula>0</formula>
      <formula>0.1</formula>
    </cfRule>
    <cfRule type="cellIs" dxfId="197" priority="40" operator="lessThan">
      <formula>0</formula>
    </cfRule>
    <cfRule type="cellIs" dxfId="196" priority="41" operator="greaterThanOrEqual">
      <formula>0.1</formula>
    </cfRule>
  </conditionalFormatting>
  <conditionalFormatting sqref="A1:XFD1 A3:XFD23 B2:XFD2 A25:XFD1048576 A24 J24:XFD24">
    <cfRule type="cellIs" dxfId="195" priority="38" operator="between">
      <formula>-0.1</formula>
      <formula>0</formula>
    </cfRule>
  </conditionalFormatting>
  <conditionalFormatting sqref="A2">
    <cfRule type="cellIs" dxfId="194" priority="37" operator="between">
      <formula>-0.1</formula>
      <formula>0</formula>
    </cfRule>
  </conditionalFormatting>
  <conditionalFormatting sqref="B24">
    <cfRule type="cellIs" dxfId="193" priority="34" operator="between">
      <formula>0</formula>
      <formula>0.1</formula>
    </cfRule>
    <cfRule type="cellIs" dxfId="192" priority="35" operator="lessThan">
      <formula>0</formula>
    </cfRule>
    <cfRule type="cellIs" dxfId="191" priority="36" operator="greaterThanOrEqual">
      <formula>0.1</formula>
    </cfRule>
  </conditionalFormatting>
  <conditionalFormatting sqref="B24">
    <cfRule type="cellIs" dxfId="190" priority="33" operator="between">
      <formula>-0.1</formula>
      <formula>0</formula>
    </cfRule>
  </conditionalFormatting>
  <conditionalFormatting sqref="C24">
    <cfRule type="cellIs" dxfId="189" priority="30" operator="between">
      <formula>0</formula>
      <formula>0.1</formula>
    </cfRule>
    <cfRule type="cellIs" dxfId="188" priority="31" operator="lessThan">
      <formula>0</formula>
    </cfRule>
    <cfRule type="cellIs" dxfId="187" priority="32" operator="greaterThanOrEqual">
      <formula>0.1</formula>
    </cfRule>
  </conditionalFormatting>
  <conditionalFormatting sqref="C24">
    <cfRule type="cellIs" dxfId="186" priority="29" operator="between">
      <formula>-0.1</formula>
      <formula>0</formula>
    </cfRule>
  </conditionalFormatting>
  <conditionalFormatting sqref="D24">
    <cfRule type="cellIs" dxfId="185" priority="26" operator="between">
      <formula>0</formula>
      <formula>0.1</formula>
    </cfRule>
    <cfRule type="cellIs" dxfId="184" priority="27" operator="lessThan">
      <formula>0</formula>
    </cfRule>
    <cfRule type="cellIs" dxfId="183" priority="28" operator="greaterThanOrEqual">
      <formula>0.1</formula>
    </cfRule>
  </conditionalFormatting>
  <conditionalFormatting sqref="D24">
    <cfRule type="cellIs" dxfId="182" priority="25" operator="between">
      <formula>-0.1</formula>
      <formula>0</formula>
    </cfRule>
  </conditionalFormatting>
  <conditionalFormatting sqref="E24">
    <cfRule type="cellIs" dxfId="181" priority="18" operator="between">
      <formula>0</formula>
      <formula>0.1</formula>
    </cfRule>
    <cfRule type="cellIs" dxfId="180" priority="19" operator="lessThan">
      <formula>0</formula>
    </cfRule>
    <cfRule type="cellIs" dxfId="179" priority="20" operator="greaterThanOrEqual">
      <formula>0.1</formula>
    </cfRule>
  </conditionalFormatting>
  <conditionalFormatting sqref="E24">
    <cfRule type="cellIs" dxfId="178" priority="17" operator="between">
      <formula>-0.1</formula>
      <formula>0</formula>
    </cfRule>
  </conditionalFormatting>
  <conditionalFormatting sqref="F24">
    <cfRule type="cellIs" dxfId="177" priority="14" operator="between">
      <formula>0</formula>
      <formula>0.1</formula>
    </cfRule>
    <cfRule type="cellIs" dxfId="176" priority="15" operator="lessThan">
      <formula>0</formula>
    </cfRule>
    <cfRule type="cellIs" dxfId="175" priority="16" operator="greaterThanOrEqual">
      <formula>0.1</formula>
    </cfRule>
  </conditionalFormatting>
  <conditionalFormatting sqref="F24">
    <cfRule type="cellIs" dxfId="174" priority="13" operator="between">
      <formula>-0.1</formula>
      <formula>0</formula>
    </cfRule>
  </conditionalFormatting>
  <conditionalFormatting sqref="G24">
    <cfRule type="cellIs" dxfId="173" priority="10" operator="between">
      <formula>0</formula>
      <formula>0.1</formula>
    </cfRule>
    <cfRule type="cellIs" dxfId="172" priority="11" operator="lessThan">
      <formula>0</formula>
    </cfRule>
    <cfRule type="cellIs" dxfId="171" priority="12" operator="greaterThanOrEqual">
      <formula>0.1</formula>
    </cfRule>
  </conditionalFormatting>
  <conditionalFormatting sqref="G24">
    <cfRule type="cellIs" dxfId="170" priority="9" operator="between">
      <formula>-0.1</formula>
      <formula>0</formula>
    </cfRule>
  </conditionalFormatting>
  <conditionalFormatting sqref="H24">
    <cfRule type="cellIs" dxfId="169" priority="6" operator="between">
      <formula>0</formula>
      <formula>0.1</formula>
    </cfRule>
    <cfRule type="cellIs" dxfId="168" priority="7" operator="lessThan">
      <formula>0</formula>
    </cfRule>
    <cfRule type="cellIs" dxfId="167" priority="8" operator="greaterThanOrEqual">
      <formula>0.1</formula>
    </cfRule>
  </conditionalFormatting>
  <conditionalFormatting sqref="H24">
    <cfRule type="cellIs" dxfId="166" priority="5" operator="between">
      <formula>-0.1</formula>
      <formula>0</formula>
    </cfRule>
  </conditionalFormatting>
  <conditionalFormatting sqref="I24">
    <cfRule type="cellIs" dxfId="165" priority="2" operator="between">
      <formula>0</formula>
      <formula>0.1</formula>
    </cfRule>
    <cfRule type="cellIs" dxfId="164" priority="3" operator="lessThan">
      <formula>0</formula>
    </cfRule>
    <cfRule type="cellIs" dxfId="163" priority="4" operator="greaterThanOrEqual">
      <formula>0.1</formula>
    </cfRule>
  </conditionalFormatting>
  <conditionalFormatting sqref="I24">
    <cfRule type="cellIs" dxfId="16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75" t="str">
        <f>'Table of Contents'!B54</f>
        <v>Table 1.30</v>
      </c>
      <c r="B1" s="175"/>
      <c r="C1" s="63"/>
    </row>
    <row r="2" spans="1:10" ht="16.5" customHeight="1" x14ac:dyDescent="0.3">
      <c r="A2" s="4" t="str">
        <f>"AIF: "&amp;"Net sales year to date as of "&amp;'Table of Contents'!A3:C3</f>
        <v>AIF: Net sales year to date as of 2016:Q1</v>
      </c>
      <c r="C2" s="64"/>
      <c r="D2" s="66"/>
    </row>
    <row r="3" spans="1:10" ht="16.5" customHeight="1" x14ac:dyDescent="0.3">
      <c r="A3" s="2" t="s">
        <v>104</v>
      </c>
      <c r="C3" s="64"/>
    </row>
    <row r="4" spans="1:10" ht="16.5" customHeight="1" x14ac:dyDescent="0.3">
      <c r="A4" s="64"/>
      <c r="B4" s="64"/>
      <c r="C4" s="64"/>
    </row>
    <row r="5" spans="1:10" ht="16.5" customHeight="1" x14ac:dyDescent="0.3">
      <c r="A5" s="64"/>
      <c r="B5" s="64"/>
      <c r="C5" s="64"/>
    </row>
    <row r="6" spans="1:10" ht="16.5" customHeight="1" x14ac:dyDescent="0.3">
      <c r="A6" s="38"/>
      <c r="B6" s="54" t="s">
        <v>234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173</v>
      </c>
      <c r="J7" s="45" t="s">
        <v>113</v>
      </c>
    </row>
    <row r="8" spans="1:10" ht="16.5" customHeight="1" x14ac:dyDescent="0.3">
      <c r="A8" s="46" t="s">
        <v>76</v>
      </c>
      <c r="B8" s="98">
        <v>120.163</v>
      </c>
      <c r="C8" s="98">
        <v>-34.834000000000003</v>
      </c>
      <c r="D8" s="98">
        <v>379.61599999999999</v>
      </c>
      <c r="E8" s="98">
        <v>-392.947</v>
      </c>
      <c r="F8" s="98">
        <v>0</v>
      </c>
      <c r="G8" s="98">
        <v>-163.06200000000001</v>
      </c>
      <c r="H8" s="98">
        <v>-3.36</v>
      </c>
      <c r="I8" s="98">
        <v>327.423</v>
      </c>
      <c r="J8" s="98">
        <v>7.327</v>
      </c>
    </row>
    <row r="9" spans="1:10" ht="16.5" customHeight="1" x14ac:dyDescent="0.3">
      <c r="A9" s="46" t="s">
        <v>77</v>
      </c>
      <c r="B9" s="157">
        <v>0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157">
        <v>0</v>
      </c>
      <c r="J9" s="157">
        <v>0</v>
      </c>
    </row>
    <row r="10" spans="1:10" ht="16.5" customHeight="1" x14ac:dyDescent="0.3">
      <c r="A10" s="46" t="s">
        <v>78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</row>
    <row r="11" spans="1:10" ht="16.5" customHeight="1" x14ac:dyDescent="0.3">
      <c r="A11" s="46" t="s">
        <v>79</v>
      </c>
      <c r="B11" s="157">
        <v>0</v>
      </c>
      <c r="C11" s="157">
        <v>0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  <c r="I11" s="157">
        <v>0</v>
      </c>
      <c r="J11" s="157">
        <v>0</v>
      </c>
    </row>
    <row r="12" spans="1:10" ht="16.5" customHeight="1" x14ac:dyDescent="0.3">
      <c r="A12" s="46" t="s">
        <v>80</v>
      </c>
      <c r="B12" s="98">
        <v>52.12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52.12</v>
      </c>
      <c r="J12" s="98">
        <v>0</v>
      </c>
    </row>
    <row r="13" spans="1:10" ht="16.5" customHeight="1" x14ac:dyDescent="0.3">
      <c r="A13" s="46" t="s">
        <v>81</v>
      </c>
      <c r="B13" s="157">
        <v>-1016.66</v>
      </c>
      <c r="C13" s="157">
        <v>-237.27</v>
      </c>
      <c r="D13" s="157">
        <v>-4572.5600000000004</v>
      </c>
      <c r="E13" s="157">
        <v>3977.09</v>
      </c>
      <c r="F13" s="157">
        <v>-190.19</v>
      </c>
      <c r="G13" s="157">
        <v>0</v>
      </c>
      <c r="H13" s="157">
        <v>9.25</v>
      </c>
      <c r="I13" s="157">
        <v>0</v>
      </c>
      <c r="J13" s="157">
        <v>-2.97</v>
      </c>
    </row>
    <row r="14" spans="1:10" ht="16.5" customHeight="1" x14ac:dyDescent="0.3">
      <c r="A14" s="46" t="s">
        <v>82</v>
      </c>
      <c r="B14" s="98">
        <v>189.63333170000001</v>
      </c>
      <c r="C14" s="98">
        <v>-172.21181300000001</v>
      </c>
      <c r="D14" s="98">
        <v>23.898764629999999</v>
      </c>
      <c r="E14" s="98">
        <v>63.348929849999998</v>
      </c>
      <c r="F14" s="98">
        <v>39.770967929999998</v>
      </c>
      <c r="G14" s="98">
        <v>-21.771025099999999</v>
      </c>
      <c r="H14" s="98">
        <v>0</v>
      </c>
      <c r="I14" s="98">
        <v>-1.8703319</v>
      </c>
      <c r="J14" s="98">
        <v>258.46783909999999</v>
      </c>
    </row>
    <row r="15" spans="1:10" ht="16.5" customHeight="1" x14ac:dyDescent="0.3">
      <c r="A15" s="46" t="s">
        <v>83</v>
      </c>
      <c r="B15" s="157">
        <v>1600</v>
      </c>
      <c r="C15" s="157">
        <v>-300</v>
      </c>
      <c r="D15" s="157">
        <v>900</v>
      </c>
      <c r="E15" s="157">
        <v>2500</v>
      </c>
      <c r="F15" s="157">
        <v>-800</v>
      </c>
      <c r="G15" s="157">
        <v>-700</v>
      </c>
      <c r="H15" s="157">
        <v>0</v>
      </c>
      <c r="I15" s="157">
        <v>0</v>
      </c>
      <c r="J15" s="157">
        <v>0</v>
      </c>
    </row>
    <row r="16" spans="1:10" ht="16.5" customHeight="1" x14ac:dyDescent="0.3">
      <c r="A16" s="46" t="s">
        <v>84</v>
      </c>
      <c r="B16" s="98">
        <v>28231.611000000001</v>
      </c>
      <c r="C16" s="98">
        <v>2162.3809999999999</v>
      </c>
      <c r="D16" s="98">
        <v>6941.6610000000001</v>
      </c>
      <c r="E16" s="98">
        <v>12908.370999999999</v>
      </c>
      <c r="F16" s="98">
        <v>80.861000000000004</v>
      </c>
      <c r="G16" s="98">
        <v>0</v>
      </c>
      <c r="H16" s="98">
        <v>-79.628</v>
      </c>
      <c r="I16" s="98">
        <v>4354.9290000000001</v>
      </c>
      <c r="J16" s="98">
        <v>1863.0360000000001</v>
      </c>
    </row>
    <row r="17" spans="1:10" ht="16.5" customHeight="1" x14ac:dyDescent="0.3">
      <c r="A17" s="46" t="s">
        <v>85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157">
        <v>0</v>
      </c>
      <c r="J17" s="157">
        <v>0</v>
      </c>
    </row>
    <row r="18" spans="1:10" ht="16.5" customHeight="1" x14ac:dyDescent="0.3">
      <c r="A18" s="46" t="s">
        <v>86</v>
      </c>
      <c r="B18" s="98">
        <v>-369.75</v>
      </c>
      <c r="C18" s="98">
        <v>-1.35</v>
      </c>
      <c r="D18" s="98">
        <v>-110.1</v>
      </c>
      <c r="E18" s="98">
        <v>-64.819999999999993</v>
      </c>
      <c r="F18" s="98">
        <v>-319.45</v>
      </c>
      <c r="G18" s="98">
        <v>-52.2</v>
      </c>
      <c r="H18" s="98">
        <v>33.53</v>
      </c>
      <c r="I18" s="98">
        <v>152.49</v>
      </c>
      <c r="J18" s="98">
        <v>-7.85</v>
      </c>
    </row>
    <row r="19" spans="1:10" ht="16.5" customHeight="1" x14ac:dyDescent="0.3">
      <c r="A19" s="46" t="s">
        <v>87</v>
      </c>
      <c r="B19" s="157">
        <v>334</v>
      </c>
      <c r="C19" s="157">
        <v>0</v>
      </c>
      <c r="D19" s="157">
        <v>0</v>
      </c>
      <c r="E19" s="157">
        <v>0</v>
      </c>
      <c r="F19" s="157">
        <v>-431</v>
      </c>
      <c r="G19" s="157">
        <v>0</v>
      </c>
      <c r="H19" s="157">
        <v>0</v>
      </c>
      <c r="I19" s="157">
        <v>205</v>
      </c>
      <c r="J19" s="157">
        <v>560</v>
      </c>
    </row>
    <row r="20" spans="1:10" ht="16.5" customHeight="1" x14ac:dyDescent="0.3">
      <c r="A20" s="46" t="s">
        <v>88</v>
      </c>
      <c r="B20" s="98">
        <v>-325.01</v>
      </c>
      <c r="C20" s="98">
        <v>0</v>
      </c>
      <c r="D20" s="98">
        <v>-69.12</v>
      </c>
      <c r="E20" s="98">
        <v>50</v>
      </c>
      <c r="F20" s="98">
        <v>0</v>
      </c>
      <c r="G20" s="98">
        <v>0</v>
      </c>
      <c r="H20" s="98">
        <v>-206.04</v>
      </c>
      <c r="I20" s="98">
        <v>0</v>
      </c>
      <c r="J20" s="98">
        <v>-99.85</v>
      </c>
    </row>
    <row r="21" spans="1:10" ht="16.5" customHeight="1" x14ac:dyDescent="0.3">
      <c r="A21" s="46" t="s">
        <v>89</v>
      </c>
      <c r="B21" s="157">
        <v>-34.770000000000003</v>
      </c>
      <c r="C21" s="157">
        <v>9.6199999999999992</v>
      </c>
      <c r="D21" s="157">
        <v>70</v>
      </c>
      <c r="E21" s="157">
        <v>-117.61</v>
      </c>
      <c r="F21" s="157">
        <v>0</v>
      </c>
      <c r="G21" s="157">
        <v>0</v>
      </c>
      <c r="H21" s="157">
        <v>1.01</v>
      </c>
      <c r="I21" s="157">
        <v>5.31</v>
      </c>
      <c r="J21" s="157">
        <v>-3.12</v>
      </c>
    </row>
    <row r="22" spans="1:10" ht="16.5" customHeight="1" x14ac:dyDescent="0.3">
      <c r="A22" s="46" t="s">
        <v>90</v>
      </c>
      <c r="B22" s="98">
        <v>6440</v>
      </c>
      <c r="C22" s="98">
        <v>695</v>
      </c>
      <c r="D22" s="98">
        <v>292</v>
      </c>
      <c r="E22" s="98">
        <v>985</v>
      </c>
      <c r="F22" s="98">
        <v>-878</v>
      </c>
      <c r="G22" s="98">
        <v>0</v>
      </c>
      <c r="H22" s="98">
        <v>0</v>
      </c>
      <c r="I22" s="98">
        <v>1691</v>
      </c>
      <c r="J22" s="98">
        <v>3655</v>
      </c>
    </row>
    <row r="23" spans="1:10" ht="16.5" customHeight="1" x14ac:dyDescent="0.3">
      <c r="A23" s="46" t="s">
        <v>91</v>
      </c>
      <c r="B23" s="157">
        <v>-259.36909026567997</v>
      </c>
      <c r="C23" s="157">
        <v>87.222547270304105</v>
      </c>
      <c r="D23" s="157">
        <v>-24.496988207346</v>
      </c>
      <c r="E23" s="157">
        <v>-27.108578260000002</v>
      </c>
      <c r="F23" s="157">
        <v>0</v>
      </c>
      <c r="G23" s="157">
        <v>0</v>
      </c>
      <c r="H23" s="157">
        <v>0.93100000000000005</v>
      </c>
      <c r="I23" s="157">
        <v>17.8887605</v>
      </c>
      <c r="J23" s="157">
        <v>-313.80583156863997</v>
      </c>
    </row>
    <row r="24" spans="1:10" ht="16.5" customHeight="1" x14ac:dyDescent="0.3">
      <c r="A24" s="46" t="s">
        <v>92</v>
      </c>
      <c r="B24" s="33" t="s">
        <v>251</v>
      </c>
      <c r="C24" s="33" t="s">
        <v>251</v>
      </c>
      <c r="D24" s="33" t="s">
        <v>251</v>
      </c>
      <c r="E24" s="33" t="s">
        <v>251</v>
      </c>
      <c r="F24" s="33" t="s">
        <v>251</v>
      </c>
      <c r="G24" s="33" t="s">
        <v>251</v>
      </c>
      <c r="H24" s="33" t="s">
        <v>251</v>
      </c>
      <c r="I24" s="33" t="s">
        <v>251</v>
      </c>
      <c r="J24" s="33" t="s">
        <v>251</v>
      </c>
    </row>
    <row r="25" spans="1:10" ht="16.5" customHeight="1" x14ac:dyDescent="0.3">
      <c r="A25" s="46" t="s">
        <v>93</v>
      </c>
      <c r="B25" s="157">
        <v>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</row>
    <row r="26" spans="1:10" ht="16.5" customHeight="1" x14ac:dyDescent="0.3">
      <c r="A26" s="46" t="s">
        <v>94</v>
      </c>
      <c r="B26" s="98">
        <v>335.4</v>
      </c>
      <c r="C26" s="98">
        <v>-43.2</v>
      </c>
      <c r="D26" s="98">
        <v>-67.069999999999993</v>
      </c>
      <c r="E26" s="98">
        <v>8.57</v>
      </c>
      <c r="F26" s="98">
        <v>250.97</v>
      </c>
      <c r="G26" s="98">
        <v>0</v>
      </c>
      <c r="H26" s="98">
        <v>47.45</v>
      </c>
      <c r="I26" s="98">
        <v>0</v>
      </c>
      <c r="J26" s="98">
        <v>138.68</v>
      </c>
    </row>
    <row r="27" spans="1:10" ht="16.5" customHeight="1" x14ac:dyDescent="0.3">
      <c r="A27" s="46" t="s">
        <v>95</v>
      </c>
      <c r="B27" s="157">
        <v>-74.663093649999993</v>
      </c>
      <c r="C27" s="157">
        <v>-0.12575409000000001</v>
      </c>
      <c r="D27" s="157">
        <v>-8.2008021000000006</v>
      </c>
      <c r="E27" s="157">
        <v>-5.60886789</v>
      </c>
      <c r="F27" s="157">
        <v>-55.199482209999999</v>
      </c>
      <c r="G27" s="157">
        <v>-34.447148429999999</v>
      </c>
      <c r="H27" s="157">
        <v>-0.14161931999999999</v>
      </c>
      <c r="I27" s="157">
        <v>0</v>
      </c>
      <c r="J27" s="157">
        <v>29.060580389999998</v>
      </c>
    </row>
    <row r="28" spans="1:10" ht="16.5" customHeight="1" x14ac:dyDescent="0.3">
      <c r="A28" s="46" t="s">
        <v>96</v>
      </c>
      <c r="B28" s="98">
        <v>0.59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-0.01</v>
      </c>
      <c r="I28" s="98">
        <v>0</v>
      </c>
      <c r="J28" s="98">
        <v>0.6</v>
      </c>
    </row>
    <row r="29" spans="1:10" ht="16.5" customHeight="1" x14ac:dyDescent="0.3">
      <c r="A29" s="46" t="s">
        <v>97</v>
      </c>
      <c r="B29" s="157">
        <v>-74.290999999999997</v>
      </c>
      <c r="C29" s="157">
        <v>0.7</v>
      </c>
      <c r="D29" s="157">
        <v>0</v>
      </c>
      <c r="E29" s="157">
        <v>-29.59</v>
      </c>
      <c r="F29" s="157">
        <v>-57.262</v>
      </c>
      <c r="G29" s="157">
        <v>0</v>
      </c>
      <c r="H29" s="157">
        <v>0</v>
      </c>
      <c r="I29" s="157">
        <v>11.861000000000001</v>
      </c>
      <c r="J29" s="157">
        <v>0</v>
      </c>
    </row>
    <row r="30" spans="1:10" ht="16.5" customHeight="1" x14ac:dyDescent="0.3">
      <c r="A30" s="46" t="s">
        <v>98</v>
      </c>
      <c r="B30" s="98">
        <v>0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</row>
    <row r="31" spans="1:10" ht="16.5" customHeight="1" x14ac:dyDescent="0.3">
      <c r="A31" s="46" t="s">
        <v>99</v>
      </c>
      <c r="B31" s="157">
        <v>675</v>
      </c>
      <c r="C31" s="157">
        <v>255</v>
      </c>
      <c r="D31" s="157">
        <v>27</v>
      </c>
      <c r="E31" s="157">
        <v>-29</v>
      </c>
      <c r="F31" s="157">
        <v>5</v>
      </c>
      <c r="G31" s="157">
        <v>387</v>
      </c>
      <c r="H31" s="157">
        <v>98</v>
      </c>
      <c r="I31" s="157">
        <v>0</v>
      </c>
      <c r="J31" s="157">
        <v>-68</v>
      </c>
    </row>
    <row r="32" spans="1:10" ht="16.5" customHeight="1" x14ac:dyDescent="0.3">
      <c r="A32" s="46" t="s">
        <v>100</v>
      </c>
      <c r="B32" s="98">
        <v>97.61</v>
      </c>
      <c r="C32" s="98">
        <v>38.590000000000003</v>
      </c>
      <c r="D32" s="98">
        <v>69.45</v>
      </c>
      <c r="E32" s="98">
        <v>163.4</v>
      </c>
      <c r="F32" s="98">
        <v>-4.41</v>
      </c>
      <c r="G32" s="98">
        <v>0</v>
      </c>
      <c r="H32" s="98">
        <v>9.4600000000000009</v>
      </c>
      <c r="I32" s="98">
        <v>0</v>
      </c>
      <c r="J32" s="98">
        <v>-178.88</v>
      </c>
    </row>
    <row r="33" spans="1:10" ht="16.5" customHeight="1" x14ac:dyDescent="0.3">
      <c r="A33" s="46" t="s">
        <v>101</v>
      </c>
      <c r="B33" s="157">
        <v>1573.26</v>
      </c>
      <c r="C33" s="157">
        <v>0</v>
      </c>
      <c r="D33" s="157">
        <v>0</v>
      </c>
      <c r="E33" s="157">
        <v>0</v>
      </c>
      <c r="F33" s="157">
        <v>0</v>
      </c>
      <c r="G33" s="157">
        <v>0</v>
      </c>
      <c r="H33" s="157">
        <v>0</v>
      </c>
      <c r="I33" s="157">
        <v>128.27000000000001</v>
      </c>
      <c r="J33" s="157">
        <v>1444.99</v>
      </c>
    </row>
    <row r="34" spans="1:10" ht="16.5" customHeight="1" x14ac:dyDescent="0.3">
      <c r="A34" s="46" t="s">
        <v>102</v>
      </c>
      <c r="B34" s="98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</row>
    <row r="35" spans="1:10" ht="16.5" customHeight="1" x14ac:dyDescent="0.3">
      <c r="A35" s="46" t="s">
        <v>103</v>
      </c>
      <c r="B35" s="157">
        <v>-413.39</v>
      </c>
      <c r="C35" s="157">
        <v>250.78</v>
      </c>
      <c r="D35" s="157">
        <v>-368.22</v>
      </c>
      <c r="E35" s="157">
        <v>474.53</v>
      </c>
      <c r="F35" s="157">
        <v>-6.23</v>
      </c>
      <c r="G35" s="157">
        <v>-452.55</v>
      </c>
      <c r="H35" s="157">
        <v>-69.349999999999994</v>
      </c>
      <c r="I35" s="157">
        <v>-171.93</v>
      </c>
      <c r="J35" s="157">
        <v>-70.430000000000007</v>
      </c>
    </row>
    <row r="36" spans="1:10" ht="16.5" customHeight="1" x14ac:dyDescent="0.3">
      <c r="A36" s="47" t="s">
        <v>105</v>
      </c>
      <c r="B36" s="101">
        <v>43435.4841477843</v>
      </c>
      <c r="C36" s="101">
        <v>6653.3019801803002</v>
      </c>
      <c r="D36" s="101">
        <v>-170.142025677346</v>
      </c>
      <c r="E36" s="101">
        <v>20303.6254836999</v>
      </c>
      <c r="F36" s="101">
        <v>-2365.1395142800002</v>
      </c>
      <c r="G36" s="101">
        <v>-1037.03017353</v>
      </c>
      <c r="H36" s="101">
        <v>-158.898619319999</v>
      </c>
      <c r="I36" s="101">
        <v>7512.4914286000003</v>
      </c>
      <c r="J36" s="101">
        <v>12697.2555879213</v>
      </c>
    </row>
    <row r="37" spans="1:10" ht="16.5" customHeight="1" x14ac:dyDescent="0.3">
      <c r="A37" s="38"/>
      <c r="B37" s="1">
        <v>0</v>
      </c>
      <c r="C37" s="38"/>
      <c r="D37" s="38"/>
      <c r="E37" s="38"/>
      <c r="F37" s="38"/>
      <c r="G37" s="38"/>
      <c r="H37" s="38"/>
      <c r="I37" s="38"/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sVwTsB+Hn3mo54x7JdVuSXb2G93nISuZOqT2Vkl8KCTZ0nhK14hY8fXkUbTYCDa4mA69WH1JMmedUVIam2B/kQ==" saltValue="oBHMevXCQwic1XM+qmcuLQ==" spinCount="100000" sheet="1" objects="1" scenarios="1"/>
  <mergeCells count="1">
    <mergeCell ref="A1:B1"/>
  </mergeCells>
  <conditionalFormatting sqref="B8:J23 B25:B37 C25:J36">
    <cfRule type="cellIs" dxfId="161" priority="39" operator="between">
      <formula>0</formula>
      <formula>0.1</formula>
    </cfRule>
    <cfRule type="cellIs" dxfId="160" priority="40" operator="lessThan">
      <formula>0</formula>
    </cfRule>
    <cfRule type="cellIs" dxfId="159" priority="41" operator="greaterThanOrEqual">
      <formula>0.1</formula>
    </cfRule>
  </conditionalFormatting>
  <conditionalFormatting sqref="A1:XFD1 A3:XFD23 B2:XFD2 A25:XFD1048576 A24 K24:XFD24">
    <cfRule type="cellIs" dxfId="158" priority="38" operator="between">
      <formula>-0.1</formula>
      <formula>0</formula>
    </cfRule>
  </conditionalFormatting>
  <conditionalFormatting sqref="A2">
    <cfRule type="cellIs" dxfId="157" priority="37" operator="between">
      <formula>-0.1</formula>
      <formula>0</formula>
    </cfRule>
  </conditionalFormatting>
  <conditionalFormatting sqref="B24">
    <cfRule type="cellIs" dxfId="156" priority="34" operator="between">
      <formula>0</formula>
      <formula>0.1</formula>
    </cfRule>
    <cfRule type="cellIs" dxfId="155" priority="35" operator="lessThan">
      <formula>0</formula>
    </cfRule>
    <cfRule type="cellIs" dxfId="154" priority="36" operator="greaterThanOrEqual">
      <formula>0.1</formula>
    </cfRule>
  </conditionalFormatting>
  <conditionalFormatting sqref="B24">
    <cfRule type="cellIs" dxfId="153" priority="33" operator="between">
      <formula>-0.1</formula>
      <formula>0</formula>
    </cfRule>
  </conditionalFormatting>
  <conditionalFormatting sqref="C24">
    <cfRule type="cellIs" dxfId="152" priority="30" operator="between">
      <formula>0</formula>
      <formula>0.1</formula>
    </cfRule>
    <cfRule type="cellIs" dxfId="151" priority="31" operator="lessThan">
      <formula>0</formula>
    </cfRule>
    <cfRule type="cellIs" dxfId="150" priority="32" operator="greaterThanOrEqual">
      <formula>0.1</formula>
    </cfRule>
  </conditionalFormatting>
  <conditionalFormatting sqref="C24">
    <cfRule type="cellIs" dxfId="149" priority="29" operator="between">
      <formula>-0.1</formula>
      <formula>0</formula>
    </cfRule>
  </conditionalFormatting>
  <conditionalFormatting sqref="D24">
    <cfRule type="cellIs" dxfId="148" priority="26" operator="between">
      <formula>0</formula>
      <formula>0.1</formula>
    </cfRule>
    <cfRule type="cellIs" dxfId="147" priority="27" operator="lessThan">
      <formula>0</formula>
    </cfRule>
    <cfRule type="cellIs" dxfId="146" priority="28" operator="greaterThanOrEqual">
      <formula>0.1</formula>
    </cfRule>
  </conditionalFormatting>
  <conditionalFormatting sqref="D24">
    <cfRule type="cellIs" dxfId="145" priority="25" operator="between">
      <formula>-0.1</formula>
      <formula>0</formula>
    </cfRule>
  </conditionalFormatting>
  <conditionalFormatting sqref="E24">
    <cfRule type="cellIs" dxfId="144" priority="22" operator="between">
      <formula>0</formula>
      <formula>0.1</formula>
    </cfRule>
    <cfRule type="cellIs" dxfId="143" priority="23" operator="lessThan">
      <formula>0</formula>
    </cfRule>
    <cfRule type="cellIs" dxfId="142" priority="24" operator="greaterThanOrEqual">
      <formula>0.1</formula>
    </cfRule>
  </conditionalFormatting>
  <conditionalFormatting sqref="E24">
    <cfRule type="cellIs" dxfId="141" priority="21" operator="between">
      <formula>-0.1</formula>
      <formula>0</formula>
    </cfRule>
  </conditionalFormatting>
  <conditionalFormatting sqref="F24">
    <cfRule type="cellIs" dxfId="140" priority="18" operator="between">
      <formula>0</formula>
      <formula>0.1</formula>
    </cfRule>
    <cfRule type="cellIs" dxfId="139" priority="19" operator="lessThan">
      <formula>0</formula>
    </cfRule>
    <cfRule type="cellIs" dxfId="138" priority="20" operator="greaterThanOrEqual">
      <formula>0.1</formula>
    </cfRule>
  </conditionalFormatting>
  <conditionalFormatting sqref="F24">
    <cfRule type="cellIs" dxfId="137" priority="17" operator="between">
      <formula>-0.1</formula>
      <formula>0</formula>
    </cfRule>
  </conditionalFormatting>
  <conditionalFormatting sqref="G24">
    <cfRule type="cellIs" dxfId="136" priority="14" operator="between">
      <formula>0</formula>
      <formula>0.1</formula>
    </cfRule>
    <cfRule type="cellIs" dxfId="135" priority="15" operator="lessThan">
      <formula>0</formula>
    </cfRule>
    <cfRule type="cellIs" dxfId="134" priority="16" operator="greaterThanOrEqual">
      <formula>0.1</formula>
    </cfRule>
  </conditionalFormatting>
  <conditionalFormatting sqref="G24">
    <cfRule type="cellIs" dxfId="133" priority="13" operator="between">
      <formula>-0.1</formula>
      <formula>0</formula>
    </cfRule>
  </conditionalFormatting>
  <conditionalFormatting sqref="H24">
    <cfRule type="cellIs" dxfId="132" priority="10" operator="between">
      <formula>0</formula>
      <formula>0.1</formula>
    </cfRule>
    <cfRule type="cellIs" dxfId="131" priority="11" operator="lessThan">
      <formula>0</formula>
    </cfRule>
    <cfRule type="cellIs" dxfId="130" priority="12" operator="greaterThanOrEqual">
      <formula>0.1</formula>
    </cfRule>
  </conditionalFormatting>
  <conditionalFormatting sqref="H24">
    <cfRule type="cellIs" dxfId="129" priority="9" operator="between">
      <formula>-0.1</formula>
      <formula>0</formula>
    </cfRule>
  </conditionalFormatting>
  <conditionalFormatting sqref="I24">
    <cfRule type="cellIs" dxfId="128" priority="6" operator="between">
      <formula>0</formula>
      <formula>0.1</formula>
    </cfRule>
    <cfRule type="cellIs" dxfId="127" priority="7" operator="lessThan">
      <formula>0</formula>
    </cfRule>
    <cfRule type="cellIs" dxfId="126" priority="8" operator="greaterThanOrEqual">
      <formula>0.1</formula>
    </cfRule>
  </conditionalFormatting>
  <conditionalFormatting sqref="I24">
    <cfRule type="cellIs" dxfId="125" priority="5" operator="between">
      <formula>-0.1</formula>
      <formula>0</formula>
    </cfRule>
  </conditionalFormatting>
  <conditionalFormatting sqref="J24">
    <cfRule type="cellIs" dxfId="124" priority="2" operator="between">
      <formula>0</formula>
      <formula>0.1</formula>
    </cfRule>
    <cfRule type="cellIs" dxfId="123" priority="3" operator="lessThan">
      <formula>0</formula>
    </cfRule>
    <cfRule type="cellIs" dxfId="122" priority="4" operator="greaterThanOrEqual">
      <formula>0.1</formula>
    </cfRule>
  </conditionalFormatting>
  <conditionalFormatting sqref="J24">
    <cfRule type="cellIs" dxfId="12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">
        <v>68</v>
      </c>
      <c r="B1" s="175"/>
      <c r="C1" s="40"/>
    </row>
    <row r="2" spans="1:9" ht="16.5" customHeight="1" x14ac:dyDescent="0.3">
      <c r="A2" s="4" t="str">
        <f>'Table of Contents'!A57&amp;", "&amp;'Table of Contents'!A3</f>
        <v>Total Number of UCITS Funds, 2016:Q1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4" t="s">
        <v>188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76">
        <v>1048</v>
      </c>
      <c r="C8" s="92">
        <v>274</v>
      </c>
      <c r="D8" s="92">
        <v>385</v>
      </c>
      <c r="E8" s="92">
        <v>333</v>
      </c>
      <c r="F8" s="92">
        <v>3</v>
      </c>
      <c r="G8" s="92">
        <v>10</v>
      </c>
      <c r="H8" s="92">
        <v>35</v>
      </c>
      <c r="I8" s="76">
        <v>8</v>
      </c>
    </row>
    <row r="9" spans="1:9" ht="16.5" customHeight="1" x14ac:dyDescent="0.3">
      <c r="A9" s="46" t="s">
        <v>77</v>
      </c>
      <c r="B9" s="95">
        <v>585</v>
      </c>
      <c r="C9" s="93">
        <v>209</v>
      </c>
      <c r="D9" s="93">
        <v>54</v>
      </c>
      <c r="E9" s="93">
        <v>133</v>
      </c>
      <c r="F9" s="93">
        <v>14</v>
      </c>
      <c r="G9" s="93">
        <v>175</v>
      </c>
      <c r="H9" s="93">
        <v>0</v>
      </c>
      <c r="I9" s="95">
        <v>0</v>
      </c>
    </row>
    <row r="10" spans="1:9" ht="16.5" customHeight="1" x14ac:dyDescent="0.3">
      <c r="A10" s="46" t="s">
        <v>78</v>
      </c>
      <c r="B10" s="76">
        <v>106</v>
      </c>
      <c r="C10" s="92">
        <v>32</v>
      </c>
      <c r="D10" s="92">
        <v>9</v>
      </c>
      <c r="E10" s="92">
        <v>51</v>
      </c>
      <c r="F10" s="92">
        <v>8</v>
      </c>
      <c r="G10" s="92">
        <v>0</v>
      </c>
      <c r="H10" s="92">
        <v>0</v>
      </c>
      <c r="I10" s="76">
        <v>6</v>
      </c>
    </row>
    <row r="11" spans="1:9" ht="16.5" customHeight="1" x14ac:dyDescent="0.3">
      <c r="A11" s="46" t="s">
        <v>79</v>
      </c>
      <c r="B11" s="95">
        <v>85</v>
      </c>
      <c r="C11" s="93">
        <v>27</v>
      </c>
      <c r="D11" s="93">
        <v>11</v>
      </c>
      <c r="E11" s="93">
        <v>8</v>
      </c>
      <c r="F11" s="93">
        <v>20</v>
      </c>
      <c r="G11" s="93">
        <v>0</v>
      </c>
      <c r="H11" s="93">
        <v>0</v>
      </c>
      <c r="I11" s="95">
        <v>19</v>
      </c>
    </row>
    <row r="12" spans="1:9" ht="16.5" customHeight="1" x14ac:dyDescent="0.3">
      <c r="A12" s="46" t="s">
        <v>80</v>
      </c>
      <c r="B12" s="76">
        <v>143</v>
      </c>
      <c r="C12" s="92">
        <v>25</v>
      </c>
      <c r="D12" s="92">
        <v>34</v>
      </c>
      <c r="E12" s="92">
        <v>62</v>
      </c>
      <c r="F12" s="92">
        <v>2</v>
      </c>
      <c r="G12" s="92">
        <v>3</v>
      </c>
      <c r="H12" s="92">
        <v>0</v>
      </c>
      <c r="I12" s="76">
        <v>17</v>
      </c>
    </row>
    <row r="13" spans="1:9" ht="16.5" customHeight="1" x14ac:dyDescent="0.3">
      <c r="A13" s="46" t="s">
        <v>81</v>
      </c>
      <c r="B13" s="95">
        <v>587</v>
      </c>
      <c r="C13" s="93">
        <v>301</v>
      </c>
      <c r="D13" s="93">
        <v>218</v>
      </c>
      <c r="E13" s="93">
        <v>66</v>
      </c>
      <c r="F13" s="93">
        <v>1</v>
      </c>
      <c r="G13" s="93">
        <v>0</v>
      </c>
      <c r="H13" s="93">
        <v>0</v>
      </c>
      <c r="I13" s="95">
        <v>1</v>
      </c>
    </row>
    <row r="14" spans="1:9" ht="16.5" customHeight="1" x14ac:dyDescent="0.3">
      <c r="A14" s="46" t="s">
        <v>82</v>
      </c>
      <c r="B14" s="76">
        <v>343</v>
      </c>
      <c r="C14" s="92">
        <v>193</v>
      </c>
      <c r="D14" s="92">
        <v>79</v>
      </c>
      <c r="E14" s="92">
        <v>58</v>
      </c>
      <c r="F14" s="92">
        <v>10</v>
      </c>
      <c r="G14" s="92">
        <v>0</v>
      </c>
      <c r="H14" s="92">
        <v>0</v>
      </c>
      <c r="I14" s="76">
        <v>3</v>
      </c>
    </row>
    <row r="15" spans="1:9" ht="16.5" customHeight="1" x14ac:dyDescent="0.3">
      <c r="A15" s="46" t="s">
        <v>83</v>
      </c>
      <c r="B15" s="95">
        <v>3310</v>
      </c>
      <c r="C15" s="93">
        <v>1201</v>
      </c>
      <c r="D15" s="93">
        <v>631</v>
      </c>
      <c r="E15" s="93">
        <v>1209</v>
      </c>
      <c r="F15" s="93">
        <v>156</v>
      </c>
      <c r="G15" s="93">
        <v>113</v>
      </c>
      <c r="H15" s="93">
        <v>0</v>
      </c>
      <c r="I15" s="95">
        <v>0</v>
      </c>
    </row>
    <row r="16" spans="1:9" ht="16.5" customHeight="1" x14ac:dyDescent="0.3">
      <c r="A16" s="46" t="s">
        <v>84</v>
      </c>
      <c r="B16" s="76">
        <v>1729</v>
      </c>
      <c r="C16" s="92">
        <v>584</v>
      </c>
      <c r="D16" s="92">
        <v>373</v>
      </c>
      <c r="E16" s="92">
        <v>584</v>
      </c>
      <c r="F16" s="92">
        <v>18</v>
      </c>
      <c r="G16" s="92">
        <v>1</v>
      </c>
      <c r="H16" s="92">
        <v>54</v>
      </c>
      <c r="I16" s="76">
        <v>115</v>
      </c>
    </row>
    <row r="17" spans="1:9" ht="16.5" customHeight="1" x14ac:dyDescent="0.3">
      <c r="A17" s="46" t="s">
        <v>85</v>
      </c>
      <c r="B17" s="95">
        <v>160</v>
      </c>
      <c r="C17" s="93">
        <v>62</v>
      </c>
      <c r="D17" s="93">
        <v>39</v>
      </c>
      <c r="E17" s="93">
        <v>37</v>
      </c>
      <c r="F17" s="93">
        <v>16</v>
      </c>
      <c r="G17" s="93">
        <v>0</v>
      </c>
      <c r="H17" s="93">
        <v>0</v>
      </c>
      <c r="I17" s="95">
        <v>6</v>
      </c>
    </row>
    <row r="18" spans="1:9" ht="16.5" customHeight="1" x14ac:dyDescent="0.3">
      <c r="A18" s="46" t="s">
        <v>86</v>
      </c>
      <c r="B18" s="76">
        <v>16</v>
      </c>
      <c r="C18" s="92">
        <v>7</v>
      </c>
      <c r="D18" s="92">
        <v>3</v>
      </c>
      <c r="E18" s="92">
        <v>1</v>
      </c>
      <c r="F18" s="92">
        <v>0</v>
      </c>
      <c r="G18" s="92">
        <v>0</v>
      </c>
      <c r="H18" s="92">
        <v>4</v>
      </c>
      <c r="I18" s="76">
        <v>1</v>
      </c>
    </row>
    <row r="19" spans="1:9" ht="16.5" customHeight="1" x14ac:dyDescent="0.3">
      <c r="A19" s="46" t="s">
        <v>87</v>
      </c>
      <c r="B19" s="95">
        <v>3901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5">
        <v>0</v>
      </c>
    </row>
    <row r="20" spans="1:9" ht="16.5" customHeight="1" x14ac:dyDescent="0.3">
      <c r="A20" s="46" t="s">
        <v>88</v>
      </c>
      <c r="B20" s="76">
        <v>840</v>
      </c>
      <c r="C20" s="92">
        <v>113</v>
      </c>
      <c r="D20" s="92">
        <v>197</v>
      </c>
      <c r="E20" s="92">
        <v>288</v>
      </c>
      <c r="F20" s="92">
        <v>12</v>
      </c>
      <c r="G20" s="92">
        <v>31</v>
      </c>
      <c r="H20" s="92">
        <v>199</v>
      </c>
      <c r="I20" s="76">
        <v>0</v>
      </c>
    </row>
    <row r="21" spans="1:9" ht="16.5" customHeight="1" x14ac:dyDescent="0.3">
      <c r="A21" s="46" t="s">
        <v>89</v>
      </c>
      <c r="B21" s="95">
        <v>771</v>
      </c>
      <c r="C21" s="93">
        <v>265</v>
      </c>
      <c r="D21" s="93">
        <v>190</v>
      </c>
      <c r="E21" s="93">
        <v>122</v>
      </c>
      <c r="F21" s="93">
        <v>28</v>
      </c>
      <c r="G21" s="93">
        <v>0</v>
      </c>
      <c r="H21" s="93">
        <v>17</v>
      </c>
      <c r="I21" s="95">
        <v>149</v>
      </c>
    </row>
    <row r="22" spans="1:9" ht="16.5" customHeight="1" x14ac:dyDescent="0.3">
      <c r="A22" s="46" t="s">
        <v>90</v>
      </c>
      <c r="B22" s="76">
        <v>9768</v>
      </c>
      <c r="C22" s="92">
        <v>3361</v>
      </c>
      <c r="D22" s="92">
        <v>2419</v>
      </c>
      <c r="E22" s="92">
        <v>2776</v>
      </c>
      <c r="F22" s="92">
        <v>207</v>
      </c>
      <c r="G22" s="92">
        <v>0</v>
      </c>
      <c r="H22" s="92">
        <v>0</v>
      </c>
      <c r="I22" s="76">
        <v>1005</v>
      </c>
    </row>
    <row r="23" spans="1:9" ht="16.5" customHeight="1" x14ac:dyDescent="0.3">
      <c r="A23" s="46" t="s">
        <v>91</v>
      </c>
      <c r="B23" s="95">
        <v>86</v>
      </c>
      <c r="C23" s="93">
        <v>14</v>
      </c>
      <c r="D23" s="93">
        <v>16</v>
      </c>
      <c r="E23" s="93">
        <v>18</v>
      </c>
      <c r="F23" s="93">
        <v>2</v>
      </c>
      <c r="G23" s="93">
        <v>1</v>
      </c>
      <c r="H23" s="93">
        <v>1</v>
      </c>
      <c r="I23" s="95">
        <v>34</v>
      </c>
    </row>
    <row r="24" spans="1:9" ht="16.5" customHeight="1" x14ac:dyDescent="0.3">
      <c r="A24" s="46" t="s">
        <v>92</v>
      </c>
      <c r="B24" s="76">
        <v>99</v>
      </c>
      <c r="C24" s="92">
        <v>54</v>
      </c>
      <c r="D24" s="92">
        <v>31</v>
      </c>
      <c r="E24" s="92">
        <v>10</v>
      </c>
      <c r="F24" s="92">
        <v>0</v>
      </c>
      <c r="G24" s="92">
        <v>0</v>
      </c>
      <c r="H24" s="92">
        <v>0</v>
      </c>
      <c r="I24" s="76">
        <v>4</v>
      </c>
    </row>
    <row r="25" spans="1:9" ht="16.5" customHeight="1" x14ac:dyDescent="0.3">
      <c r="A25" s="46" t="s">
        <v>93</v>
      </c>
      <c r="B25" s="95">
        <v>684</v>
      </c>
      <c r="C25" s="93">
        <v>393</v>
      </c>
      <c r="D25" s="93">
        <v>159</v>
      </c>
      <c r="E25" s="93">
        <v>62</v>
      </c>
      <c r="F25" s="93">
        <v>40</v>
      </c>
      <c r="G25" s="93">
        <v>0</v>
      </c>
      <c r="H25" s="93">
        <v>0</v>
      </c>
      <c r="I25" s="95">
        <v>30</v>
      </c>
    </row>
    <row r="26" spans="1:9" ht="16.5" customHeight="1" x14ac:dyDescent="0.3">
      <c r="A26" s="46" t="s">
        <v>94</v>
      </c>
      <c r="B26" s="76">
        <v>316</v>
      </c>
      <c r="C26" s="92">
        <v>118</v>
      </c>
      <c r="D26" s="92">
        <v>60</v>
      </c>
      <c r="E26" s="92">
        <v>79</v>
      </c>
      <c r="F26" s="92">
        <v>41</v>
      </c>
      <c r="G26" s="92">
        <v>0</v>
      </c>
      <c r="H26" s="92">
        <v>14</v>
      </c>
      <c r="I26" s="76">
        <v>4</v>
      </c>
    </row>
    <row r="27" spans="1:9" ht="16.5" customHeight="1" x14ac:dyDescent="0.3">
      <c r="A27" s="46" t="s">
        <v>95</v>
      </c>
      <c r="B27" s="95">
        <v>135</v>
      </c>
      <c r="C27" s="93">
        <v>48</v>
      </c>
      <c r="D27" s="93">
        <v>24</v>
      </c>
      <c r="E27" s="93">
        <v>49</v>
      </c>
      <c r="F27" s="93">
        <v>4</v>
      </c>
      <c r="G27" s="93">
        <v>0</v>
      </c>
      <c r="H27" s="93">
        <v>0</v>
      </c>
      <c r="I27" s="95">
        <v>10</v>
      </c>
    </row>
    <row r="28" spans="1:9" ht="16.5" customHeight="1" x14ac:dyDescent="0.3">
      <c r="A28" s="46" t="s">
        <v>96</v>
      </c>
      <c r="B28" s="76">
        <v>74</v>
      </c>
      <c r="C28" s="92">
        <v>15</v>
      </c>
      <c r="D28" s="92">
        <v>12</v>
      </c>
      <c r="E28" s="92">
        <v>24</v>
      </c>
      <c r="F28" s="92">
        <v>1</v>
      </c>
      <c r="G28" s="92">
        <v>2</v>
      </c>
      <c r="H28" s="92">
        <v>8</v>
      </c>
      <c r="I28" s="76">
        <v>12</v>
      </c>
    </row>
    <row r="29" spans="1:9" ht="16.5" customHeight="1" x14ac:dyDescent="0.3">
      <c r="A29" s="46" t="s">
        <v>97</v>
      </c>
      <c r="B29" s="95">
        <v>67</v>
      </c>
      <c r="C29" s="93">
        <v>8</v>
      </c>
      <c r="D29" s="93">
        <v>24</v>
      </c>
      <c r="E29" s="93">
        <v>34</v>
      </c>
      <c r="F29" s="93">
        <v>1</v>
      </c>
      <c r="G29" s="93">
        <v>0</v>
      </c>
      <c r="H29" s="93">
        <v>0</v>
      </c>
      <c r="I29" s="95">
        <v>0</v>
      </c>
    </row>
    <row r="30" spans="1:9" ht="16.5" customHeight="1" x14ac:dyDescent="0.3">
      <c r="A30" s="46" t="s">
        <v>98</v>
      </c>
      <c r="B30" s="76">
        <v>114</v>
      </c>
      <c r="C30" s="92">
        <v>75</v>
      </c>
      <c r="D30" s="92">
        <v>9</v>
      </c>
      <c r="E30" s="92">
        <v>26</v>
      </c>
      <c r="F30" s="92">
        <v>4</v>
      </c>
      <c r="G30" s="92">
        <v>0</v>
      </c>
      <c r="H30" s="92">
        <v>0</v>
      </c>
      <c r="I30" s="76">
        <v>0</v>
      </c>
    </row>
    <row r="31" spans="1:9" ht="16.5" customHeight="1" x14ac:dyDescent="0.3">
      <c r="A31" s="46" t="s">
        <v>99</v>
      </c>
      <c r="B31" s="95">
        <v>1528</v>
      </c>
      <c r="C31" s="93">
        <v>638</v>
      </c>
      <c r="D31" s="93">
        <v>409</v>
      </c>
      <c r="E31" s="93">
        <v>314</v>
      </c>
      <c r="F31" s="93">
        <v>40</v>
      </c>
      <c r="G31" s="93">
        <v>10</v>
      </c>
      <c r="H31" s="93">
        <v>117</v>
      </c>
      <c r="I31" s="95">
        <v>0</v>
      </c>
    </row>
    <row r="32" spans="1:9" ht="16.5" customHeight="1" x14ac:dyDescent="0.3">
      <c r="A32" s="46" t="s">
        <v>100</v>
      </c>
      <c r="B32" s="76">
        <v>451</v>
      </c>
      <c r="C32" s="92">
        <v>273</v>
      </c>
      <c r="D32" s="92">
        <v>63</v>
      </c>
      <c r="E32" s="92">
        <v>87</v>
      </c>
      <c r="F32" s="92">
        <v>26</v>
      </c>
      <c r="G32" s="92">
        <v>0</v>
      </c>
      <c r="H32" s="92">
        <v>1</v>
      </c>
      <c r="I32" s="76">
        <v>1</v>
      </c>
    </row>
    <row r="33" spans="1:9" ht="16.5" customHeight="1" x14ac:dyDescent="0.3">
      <c r="A33" s="46" t="s">
        <v>101</v>
      </c>
      <c r="B33" s="95">
        <v>874</v>
      </c>
      <c r="C33" s="93">
        <v>406</v>
      </c>
      <c r="D33" s="93">
        <v>265</v>
      </c>
      <c r="E33" s="93">
        <v>185</v>
      </c>
      <c r="F33" s="93">
        <v>18</v>
      </c>
      <c r="G33" s="93">
        <v>0</v>
      </c>
      <c r="H33" s="93">
        <v>0</v>
      </c>
      <c r="I33" s="95">
        <v>0</v>
      </c>
    </row>
    <row r="34" spans="1:9" ht="16.5" customHeight="1" x14ac:dyDescent="0.3">
      <c r="A34" s="46" t="s">
        <v>102</v>
      </c>
      <c r="B34" s="76">
        <v>400</v>
      </c>
      <c r="C34" s="92">
        <v>66</v>
      </c>
      <c r="D34" s="92">
        <v>100</v>
      </c>
      <c r="E34" s="92">
        <v>99</v>
      </c>
      <c r="F34" s="92">
        <v>29</v>
      </c>
      <c r="G34" s="92">
        <v>12</v>
      </c>
      <c r="H34" s="92">
        <v>44</v>
      </c>
      <c r="I34" s="76">
        <v>50</v>
      </c>
    </row>
    <row r="35" spans="1:9" ht="16.5" customHeight="1" x14ac:dyDescent="0.3">
      <c r="A35" s="46" t="s">
        <v>103</v>
      </c>
      <c r="B35" s="95">
        <v>1925</v>
      </c>
      <c r="C35" s="93">
        <v>1041</v>
      </c>
      <c r="D35" s="93">
        <v>271</v>
      </c>
      <c r="E35" s="93">
        <v>261</v>
      </c>
      <c r="F35" s="93">
        <v>19</v>
      </c>
      <c r="G35" s="93">
        <v>2</v>
      </c>
      <c r="H35" s="93">
        <v>50</v>
      </c>
      <c r="I35" s="95">
        <v>281</v>
      </c>
    </row>
    <row r="36" spans="1:9" ht="16.5" customHeight="1" x14ac:dyDescent="0.3">
      <c r="A36" s="47" t="s">
        <v>105</v>
      </c>
      <c r="B36" s="81">
        <v>30145</v>
      </c>
      <c r="C36" s="94">
        <v>9803</v>
      </c>
      <c r="D36" s="94">
        <v>6085</v>
      </c>
      <c r="E36" s="94">
        <v>6976</v>
      </c>
      <c r="F36" s="94">
        <v>720</v>
      </c>
      <c r="G36" s="94">
        <v>360</v>
      </c>
      <c r="H36" s="94">
        <v>544</v>
      </c>
      <c r="I36" s="81">
        <v>1756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NJUtI0QB26T6926EMZ4bkrY9zmk1ndXZ/Qr+JFKUeAuDAAKMSe2fulKZ/FqG0lDcMIsh1bKDpy41emMcbMkXIQ==" saltValue="orSskrHZbLwbhRLazAuR0g==" spinCount="100000" sheet="1" objects="1" scenarios="1"/>
  <mergeCells count="1">
    <mergeCell ref="A1:B1"/>
  </mergeCells>
  <pageMargins left="0.7" right="0.7" top="0.75" bottom="0.75" header="0.3" footer="0.3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">
        <v>67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189</v>
      </c>
      <c r="C6" s="54"/>
      <c r="D6" s="54"/>
      <c r="E6" s="54"/>
      <c r="F6" s="38"/>
      <c r="G6" s="54" t="s">
        <v>190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92">
        <v>0</v>
      </c>
      <c r="C8" s="92">
        <v>0</v>
      </c>
      <c r="D8" s="92">
        <v>0</v>
      </c>
      <c r="E8" s="92">
        <v>0</v>
      </c>
      <c r="F8" s="69"/>
      <c r="G8" s="92">
        <v>225</v>
      </c>
      <c r="H8" s="92">
        <v>61</v>
      </c>
      <c r="I8" s="92">
        <v>16</v>
      </c>
      <c r="J8" s="92">
        <v>148</v>
      </c>
      <c r="K8" s="92">
        <v>0</v>
      </c>
    </row>
    <row r="9" spans="1:11" ht="16.5" customHeight="1" x14ac:dyDescent="0.3">
      <c r="A9" s="49" t="s">
        <v>77</v>
      </c>
      <c r="B9" s="93">
        <v>1</v>
      </c>
      <c r="C9" s="93">
        <v>1</v>
      </c>
      <c r="D9" s="93">
        <v>0</v>
      </c>
      <c r="E9" s="93">
        <v>0</v>
      </c>
      <c r="F9" s="69"/>
      <c r="G9" s="93">
        <v>115</v>
      </c>
      <c r="H9" s="93">
        <v>9</v>
      </c>
      <c r="I9" s="93">
        <v>7</v>
      </c>
      <c r="J9" s="93">
        <v>95</v>
      </c>
      <c r="K9" s="93">
        <v>4</v>
      </c>
    </row>
    <row r="10" spans="1:11" ht="16.5" customHeight="1" x14ac:dyDescent="0.3">
      <c r="A10" s="49" t="s">
        <v>78</v>
      </c>
      <c r="B10" s="92">
        <v>0</v>
      </c>
      <c r="C10" s="92">
        <v>0</v>
      </c>
      <c r="D10" s="92">
        <v>0</v>
      </c>
      <c r="E10" s="92">
        <v>0</v>
      </c>
      <c r="F10" s="69"/>
      <c r="G10" s="92">
        <v>0</v>
      </c>
      <c r="H10" s="92">
        <v>0</v>
      </c>
      <c r="I10" s="92">
        <v>0</v>
      </c>
      <c r="J10" s="92">
        <v>0</v>
      </c>
      <c r="K10" s="92">
        <v>0</v>
      </c>
    </row>
    <row r="11" spans="1:11" ht="16.5" customHeight="1" x14ac:dyDescent="0.3">
      <c r="A11" s="49" t="s">
        <v>79</v>
      </c>
      <c r="B11" s="93">
        <v>0</v>
      </c>
      <c r="C11" s="93">
        <v>0</v>
      </c>
      <c r="D11" s="93">
        <v>0</v>
      </c>
      <c r="E11" s="93">
        <v>0</v>
      </c>
      <c r="F11" s="69"/>
      <c r="G11" s="93">
        <v>0</v>
      </c>
      <c r="H11" s="93">
        <v>0</v>
      </c>
      <c r="I11" s="93">
        <v>0</v>
      </c>
      <c r="J11" s="93">
        <v>0</v>
      </c>
      <c r="K11" s="93">
        <v>0</v>
      </c>
    </row>
    <row r="12" spans="1:11" ht="16.5" customHeight="1" x14ac:dyDescent="0.3">
      <c r="A12" s="49" t="s">
        <v>80</v>
      </c>
      <c r="B12" s="92">
        <v>0</v>
      </c>
      <c r="C12" s="92">
        <v>0</v>
      </c>
      <c r="D12" s="92">
        <v>0</v>
      </c>
      <c r="E12" s="92">
        <v>0</v>
      </c>
      <c r="F12" s="69"/>
      <c r="G12" s="92">
        <v>17</v>
      </c>
      <c r="H12" s="92">
        <v>0</v>
      </c>
      <c r="I12" s="92">
        <v>0</v>
      </c>
      <c r="J12" s="92">
        <v>0</v>
      </c>
      <c r="K12" s="92">
        <v>17</v>
      </c>
    </row>
    <row r="13" spans="1:11" ht="16.5" customHeight="1" x14ac:dyDescent="0.3">
      <c r="A13" s="49" t="s">
        <v>81</v>
      </c>
      <c r="B13" s="93">
        <v>0</v>
      </c>
      <c r="C13" s="93">
        <v>0</v>
      </c>
      <c r="D13" s="93">
        <v>0</v>
      </c>
      <c r="E13" s="93">
        <v>0</v>
      </c>
      <c r="F13" s="69"/>
      <c r="G13" s="93">
        <v>16</v>
      </c>
      <c r="H13" s="93">
        <v>2</v>
      </c>
      <c r="I13" s="93">
        <v>1</v>
      </c>
      <c r="J13" s="93">
        <v>13</v>
      </c>
      <c r="K13" s="93">
        <v>0</v>
      </c>
    </row>
    <row r="14" spans="1:11" ht="16.5" customHeight="1" x14ac:dyDescent="0.3">
      <c r="A14" s="49" t="s">
        <v>82</v>
      </c>
      <c r="B14" s="92">
        <v>3</v>
      </c>
      <c r="C14" s="92">
        <v>3</v>
      </c>
      <c r="D14" s="92">
        <v>0</v>
      </c>
      <c r="E14" s="92">
        <v>0</v>
      </c>
      <c r="F14" s="69"/>
      <c r="G14" s="92">
        <v>55</v>
      </c>
      <c r="H14" s="92">
        <v>16</v>
      </c>
      <c r="I14" s="92">
        <v>4</v>
      </c>
      <c r="J14" s="92">
        <v>35</v>
      </c>
      <c r="K14" s="92">
        <v>0</v>
      </c>
    </row>
    <row r="15" spans="1:11" ht="16.5" customHeight="1" x14ac:dyDescent="0.3">
      <c r="A15" s="49" t="s">
        <v>83</v>
      </c>
      <c r="B15" s="93">
        <v>0</v>
      </c>
      <c r="C15" s="93">
        <v>0</v>
      </c>
      <c r="D15" s="93">
        <v>0</v>
      </c>
      <c r="E15" s="93">
        <v>0</v>
      </c>
      <c r="F15" s="69"/>
      <c r="G15" s="93">
        <v>0</v>
      </c>
      <c r="H15" s="93">
        <v>0</v>
      </c>
      <c r="I15" s="93">
        <v>0</v>
      </c>
      <c r="J15" s="93">
        <v>0</v>
      </c>
      <c r="K15" s="93">
        <v>0</v>
      </c>
    </row>
    <row r="16" spans="1:11" ht="16.5" customHeight="1" x14ac:dyDescent="0.3">
      <c r="A16" s="49" t="s">
        <v>84</v>
      </c>
      <c r="B16" s="92">
        <v>105</v>
      </c>
      <c r="C16" s="92">
        <v>75</v>
      </c>
      <c r="D16" s="92">
        <v>29</v>
      </c>
      <c r="E16" s="92">
        <v>1</v>
      </c>
      <c r="F16" s="69"/>
      <c r="G16" s="92">
        <v>119</v>
      </c>
      <c r="H16" s="92">
        <v>38</v>
      </c>
      <c r="I16" s="92">
        <v>5</v>
      </c>
      <c r="J16" s="92">
        <v>75</v>
      </c>
      <c r="K16" s="92">
        <v>1</v>
      </c>
    </row>
    <row r="17" spans="1:11" ht="16.5" customHeight="1" x14ac:dyDescent="0.3">
      <c r="A17" s="49" t="s">
        <v>85</v>
      </c>
      <c r="B17" s="93">
        <v>4</v>
      </c>
      <c r="C17" s="93">
        <v>4</v>
      </c>
      <c r="D17" s="93">
        <v>0</v>
      </c>
      <c r="E17" s="93">
        <v>0</v>
      </c>
      <c r="F17" s="69"/>
      <c r="G17" s="93">
        <v>24</v>
      </c>
      <c r="H17" s="93">
        <v>12</v>
      </c>
      <c r="I17" s="93">
        <v>5</v>
      </c>
      <c r="J17" s="93">
        <v>7</v>
      </c>
      <c r="K17" s="93">
        <v>0</v>
      </c>
    </row>
    <row r="18" spans="1:11" ht="16.5" customHeight="1" x14ac:dyDescent="0.3">
      <c r="A18" s="49" t="s">
        <v>86</v>
      </c>
      <c r="B18" s="92">
        <v>0</v>
      </c>
      <c r="C18" s="92">
        <v>0</v>
      </c>
      <c r="D18" s="92">
        <v>0</v>
      </c>
      <c r="E18" s="92">
        <v>0</v>
      </c>
      <c r="F18" s="69"/>
      <c r="G18" s="92">
        <v>0</v>
      </c>
      <c r="H18" s="92">
        <v>0</v>
      </c>
      <c r="I18" s="92">
        <v>0</v>
      </c>
      <c r="J18" s="92">
        <v>0</v>
      </c>
      <c r="K18" s="92">
        <v>0</v>
      </c>
    </row>
    <row r="19" spans="1:11" ht="16.5" customHeight="1" x14ac:dyDescent="0.3">
      <c r="A19" s="49" t="s">
        <v>87</v>
      </c>
      <c r="B19" s="93">
        <v>0</v>
      </c>
      <c r="C19" s="93">
        <v>0</v>
      </c>
      <c r="D19" s="93">
        <v>0</v>
      </c>
      <c r="E19" s="93">
        <v>0</v>
      </c>
      <c r="F19" s="69"/>
      <c r="G19" s="93">
        <v>0</v>
      </c>
      <c r="H19" s="93">
        <v>0</v>
      </c>
      <c r="I19" s="93">
        <v>0</v>
      </c>
      <c r="J19" s="93">
        <v>0</v>
      </c>
      <c r="K19" s="93">
        <v>0</v>
      </c>
    </row>
    <row r="20" spans="1:11" ht="16.5" customHeight="1" x14ac:dyDescent="0.3">
      <c r="A20" s="49" t="s">
        <v>88</v>
      </c>
      <c r="B20" s="92">
        <v>0</v>
      </c>
      <c r="C20" s="92">
        <v>0</v>
      </c>
      <c r="D20" s="92">
        <v>0</v>
      </c>
      <c r="E20" s="92">
        <v>0</v>
      </c>
      <c r="F20" s="69"/>
      <c r="G20" s="92">
        <v>162</v>
      </c>
      <c r="H20" s="92">
        <v>15</v>
      </c>
      <c r="I20" s="92">
        <v>10</v>
      </c>
      <c r="J20" s="92">
        <v>137</v>
      </c>
      <c r="K20" s="92">
        <v>0</v>
      </c>
    </row>
    <row r="21" spans="1:11" ht="16.5" customHeight="1" x14ac:dyDescent="0.3">
      <c r="A21" s="49" t="s">
        <v>89</v>
      </c>
      <c r="B21" s="93">
        <v>0</v>
      </c>
      <c r="C21" s="93">
        <v>0</v>
      </c>
      <c r="D21" s="93">
        <v>0</v>
      </c>
      <c r="E21" s="93">
        <v>0</v>
      </c>
      <c r="F21" s="69"/>
      <c r="G21" s="93">
        <v>51</v>
      </c>
      <c r="H21" s="93">
        <v>0</v>
      </c>
      <c r="I21" s="93">
        <v>5</v>
      </c>
      <c r="J21" s="93">
        <v>0</v>
      </c>
      <c r="K21" s="93">
        <v>46</v>
      </c>
    </row>
    <row r="22" spans="1:11" ht="16.5" customHeight="1" x14ac:dyDescent="0.3">
      <c r="A22" s="49" t="s">
        <v>90</v>
      </c>
      <c r="B22" s="92">
        <v>453</v>
      </c>
      <c r="C22" s="92">
        <v>0</v>
      </c>
      <c r="D22" s="92">
        <v>0</v>
      </c>
      <c r="E22" s="92">
        <v>0</v>
      </c>
      <c r="F22" s="69"/>
      <c r="G22" s="92">
        <v>935</v>
      </c>
      <c r="H22" s="92">
        <v>0</v>
      </c>
      <c r="I22" s="92">
        <v>0</v>
      </c>
      <c r="J22" s="92">
        <v>0</v>
      </c>
      <c r="K22" s="92">
        <v>0</v>
      </c>
    </row>
    <row r="23" spans="1:11" ht="16.5" customHeight="1" x14ac:dyDescent="0.3">
      <c r="A23" s="49" t="s">
        <v>91</v>
      </c>
      <c r="B23" s="93">
        <v>0</v>
      </c>
      <c r="C23" s="93">
        <v>0</v>
      </c>
      <c r="D23" s="93">
        <v>0</v>
      </c>
      <c r="E23" s="93">
        <v>0</v>
      </c>
      <c r="F23" s="69"/>
      <c r="G23" s="93">
        <v>1</v>
      </c>
      <c r="H23" s="93">
        <v>0</v>
      </c>
      <c r="I23" s="93">
        <v>0</v>
      </c>
      <c r="J23" s="93">
        <v>0</v>
      </c>
      <c r="K23" s="93">
        <v>1</v>
      </c>
    </row>
    <row r="24" spans="1:11" ht="16.5" customHeight="1" x14ac:dyDescent="0.3">
      <c r="A24" s="49" t="s">
        <v>92</v>
      </c>
      <c r="B24" s="92">
        <v>12</v>
      </c>
      <c r="C24" s="92">
        <v>0</v>
      </c>
      <c r="D24" s="92">
        <v>0</v>
      </c>
      <c r="E24" s="92">
        <v>0</v>
      </c>
      <c r="F24" s="69"/>
      <c r="G24" s="92">
        <v>19</v>
      </c>
      <c r="H24" s="92">
        <v>0</v>
      </c>
      <c r="I24" s="92">
        <v>0</v>
      </c>
      <c r="J24" s="92">
        <v>0</v>
      </c>
      <c r="K24" s="92">
        <v>0</v>
      </c>
    </row>
    <row r="25" spans="1:11" ht="16.5" customHeight="1" x14ac:dyDescent="0.3">
      <c r="A25" s="49" t="s">
        <v>93</v>
      </c>
      <c r="B25" s="93">
        <v>0</v>
      </c>
      <c r="C25" s="93">
        <v>0</v>
      </c>
      <c r="D25" s="93">
        <v>0</v>
      </c>
      <c r="E25" s="93">
        <v>0</v>
      </c>
      <c r="F25" s="69"/>
      <c r="G25" s="93">
        <v>0</v>
      </c>
      <c r="H25" s="93">
        <v>0</v>
      </c>
      <c r="I25" s="93">
        <v>0</v>
      </c>
      <c r="J25" s="93">
        <v>0</v>
      </c>
      <c r="K25" s="93">
        <v>0</v>
      </c>
    </row>
    <row r="26" spans="1:11" ht="16.5" customHeight="1" x14ac:dyDescent="0.3">
      <c r="A26" s="49" t="s">
        <v>94</v>
      </c>
      <c r="B26" s="92">
        <v>0</v>
      </c>
      <c r="C26" s="92">
        <v>0</v>
      </c>
      <c r="D26" s="92">
        <v>0</v>
      </c>
      <c r="E26" s="92">
        <v>0</v>
      </c>
      <c r="F26" s="69"/>
      <c r="G26" s="92">
        <v>25</v>
      </c>
      <c r="H26" s="92">
        <v>11</v>
      </c>
      <c r="I26" s="92">
        <v>2</v>
      </c>
      <c r="J26" s="92">
        <v>10</v>
      </c>
      <c r="K26" s="92">
        <v>2</v>
      </c>
    </row>
    <row r="27" spans="1:11" ht="16.5" customHeight="1" x14ac:dyDescent="0.3">
      <c r="A27" s="49" t="s">
        <v>95</v>
      </c>
      <c r="B27" s="93">
        <v>0</v>
      </c>
      <c r="C27" s="93">
        <v>0</v>
      </c>
      <c r="D27" s="93">
        <v>0</v>
      </c>
      <c r="E27" s="93">
        <v>0</v>
      </c>
      <c r="F27" s="69"/>
      <c r="G27" s="93">
        <v>25</v>
      </c>
      <c r="H27" s="93">
        <v>0</v>
      </c>
      <c r="I27" s="93">
        <v>0</v>
      </c>
      <c r="J27" s="93">
        <v>25</v>
      </c>
      <c r="K27" s="93">
        <v>0</v>
      </c>
    </row>
    <row r="28" spans="1:11" ht="16.5" customHeight="1" x14ac:dyDescent="0.3">
      <c r="A28" s="49" t="s">
        <v>96</v>
      </c>
      <c r="B28" s="92">
        <v>1</v>
      </c>
      <c r="C28" s="92">
        <v>1</v>
      </c>
      <c r="D28" s="92">
        <v>0</v>
      </c>
      <c r="E28" s="92">
        <v>0</v>
      </c>
      <c r="F28" s="69"/>
      <c r="G28" s="92">
        <v>0</v>
      </c>
      <c r="H28" s="92">
        <v>0</v>
      </c>
      <c r="I28" s="92">
        <v>0</v>
      </c>
      <c r="J28" s="92">
        <v>0</v>
      </c>
      <c r="K28" s="92">
        <v>0</v>
      </c>
    </row>
    <row r="29" spans="1:11" ht="16.5" customHeight="1" x14ac:dyDescent="0.3">
      <c r="A29" s="49" t="s">
        <v>97</v>
      </c>
      <c r="B29" s="93">
        <v>0</v>
      </c>
      <c r="C29" s="93">
        <v>0</v>
      </c>
      <c r="D29" s="93">
        <v>0</v>
      </c>
      <c r="E29" s="93">
        <v>0</v>
      </c>
      <c r="F29" s="69"/>
      <c r="G29" s="93">
        <v>0</v>
      </c>
      <c r="H29" s="93">
        <v>0</v>
      </c>
      <c r="I29" s="93">
        <v>0</v>
      </c>
      <c r="J29" s="93">
        <v>0</v>
      </c>
      <c r="K29" s="93">
        <v>0</v>
      </c>
    </row>
    <row r="30" spans="1:11" ht="16.5" customHeight="1" x14ac:dyDescent="0.3">
      <c r="A30" s="49" t="s">
        <v>98</v>
      </c>
      <c r="B30" s="92">
        <v>0</v>
      </c>
      <c r="C30" s="92">
        <v>0</v>
      </c>
      <c r="D30" s="92">
        <v>0</v>
      </c>
      <c r="E30" s="92">
        <v>0</v>
      </c>
      <c r="F30" s="69"/>
      <c r="G30" s="92">
        <v>3</v>
      </c>
      <c r="H30" s="92">
        <v>1</v>
      </c>
      <c r="I30" s="92">
        <v>0</v>
      </c>
      <c r="J30" s="92">
        <v>2</v>
      </c>
      <c r="K30" s="92">
        <v>0</v>
      </c>
    </row>
    <row r="31" spans="1:11" ht="16.5" customHeight="1" x14ac:dyDescent="0.3">
      <c r="A31" s="49" t="s">
        <v>99</v>
      </c>
      <c r="B31" s="93">
        <v>2</v>
      </c>
      <c r="C31" s="93">
        <v>2</v>
      </c>
      <c r="D31" s="93">
        <v>0</v>
      </c>
      <c r="E31" s="93">
        <v>0</v>
      </c>
      <c r="F31" s="69"/>
      <c r="G31" s="93">
        <v>0</v>
      </c>
      <c r="H31" s="93">
        <v>0</v>
      </c>
      <c r="I31" s="93">
        <v>0</v>
      </c>
      <c r="J31" s="93">
        <v>0</v>
      </c>
      <c r="K31" s="93">
        <v>0</v>
      </c>
    </row>
    <row r="32" spans="1:11" ht="16.5" customHeight="1" x14ac:dyDescent="0.3">
      <c r="A32" s="49" t="s">
        <v>100</v>
      </c>
      <c r="B32" s="92">
        <v>6</v>
      </c>
      <c r="C32" s="92">
        <v>6</v>
      </c>
      <c r="D32" s="92">
        <v>0</v>
      </c>
      <c r="E32" s="92">
        <v>0</v>
      </c>
      <c r="F32" s="69"/>
      <c r="G32" s="92">
        <v>43</v>
      </c>
      <c r="H32" s="92">
        <v>13</v>
      </c>
      <c r="I32" s="92">
        <v>4</v>
      </c>
      <c r="J32" s="92">
        <v>26</v>
      </c>
      <c r="K32" s="92">
        <v>0</v>
      </c>
    </row>
    <row r="33" spans="1:11" ht="16.5" customHeight="1" x14ac:dyDescent="0.3">
      <c r="A33" s="49" t="s">
        <v>101</v>
      </c>
      <c r="B33" s="93">
        <v>21</v>
      </c>
      <c r="C33" s="93">
        <v>11</v>
      </c>
      <c r="D33" s="93">
        <v>1</v>
      </c>
      <c r="E33" s="93">
        <v>9</v>
      </c>
      <c r="F33" s="69"/>
      <c r="G33" s="93">
        <v>44</v>
      </c>
      <c r="H33" s="93">
        <v>6</v>
      </c>
      <c r="I33" s="93">
        <v>8</v>
      </c>
      <c r="J33" s="93">
        <v>29</v>
      </c>
      <c r="K33" s="93">
        <v>1</v>
      </c>
    </row>
    <row r="34" spans="1:11" ht="16.5" customHeight="1" x14ac:dyDescent="0.3">
      <c r="A34" s="49" t="s">
        <v>102</v>
      </c>
      <c r="B34" s="92">
        <v>12</v>
      </c>
      <c r="C34" s="92">
        <v>0</v>
      </c>
      <c r="D34" s="92">
        <v>0</v>
      </c>
      <c r="E34" s="92">
        <v>0</v>
      </c>
      <c r="F34" s="69"/>
      <c r="G34" s="92">
        <v>10</v>
      </c>
      <c r="H34" s="92">
        <v>0</v>
      </c>
      <c r="I34" s="92">
        <v>0</v>
      </c>
      <c r="J34" s="92">
        <v>0</v>
      </c>
      <c r="K34" s="92">
        <v>0</v>
      </c>
    </row>
    <row r="35" spans="1:11" ht="16.5" customHeight="1" x14ac:dyDescent="0.3">
      <c r="A35" s="49" t="s">
        <v>103</v>
      </c>
      <c r="B35" s="93">
        <v>0</v>
      </c>
      <c r="C35" s="93">
        <v>0</v>
      </c>
      <c r="D35" s="93">
        <v>0</v>
      </c>
      <c r="E35" s="93">
        <v>0</v>
      </c>
      <c r="F35" s="69"/>
      <c r="G35" s="93">
        <v>124</v>
      </c>
      <c r="H35" s="93">
        <v>17</v>
      </c>
      <c r="I35" s="93">
        <v>4</v>
      </c>
      <c r="J35" s="93">
        <v>73</v>
      </c>
      <c r="K35" s="93">
        <v>30</v>
      </c>
    </row>
    <row r="36" spans="1:11" ht="16.5" customHeight="1" x14ac:dyDescent="0.3">
      <c r="A36" s="53" t="s">
        <v>105</v>
      </c>
      <c r="B36" s="94">
        <v>620</v>
      </c>
      <c r="C36" s="94">
        <v>103</v>
      </c>
      <c r="D36" s="94">
        <v>30</v>
      </c>
      <c r="E36" s="94">
        <v>10</v>
      </c>
      <c r="F36" s="72"/>
      <c r="G36" s="94">
        <v>2013</v>
      </c>
      <c r="H36" s="94">
        <v>201</v>
      </c>
      <c r="I36" s="94">
        <v>71</v>
      </c>
      <c r="J36" s="94">
        <v>675</v>
      </c>
      <c r="K36" s="94">
        <v>102</v>
      </c>
    </row>
    <row r="37" spans="1:11" ht="16.5" customHeight="1" x14ac:dyDescent="0.3">
      <c r="A37" s="39"/>
      <c r="B37" s="39"/>
      <c r="C37" s="39"/>
      <c r="D37" s="39"/>
      <c r="E37" s="39"/>
      <c r="F37" s="38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05ZGo8rkaVMJ5feFaKUDaFXXu9Azm9/6V4RlRTicqK1uJJ9Vdqj2YFf2gb//aCxXG2SRHoJGj5+UZWiDJK7bUw==" saltValue="ZCHGXU8Xa0LOYCZ3bHsoVA==" spinCount="100000" sheet="1" objects="1" scenarios="1"/>
  <mergeCells count="1">
    <mergeCell ref="A1:B1"/>
  </mergeCells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">
        <v>69</v>
      </c>
      <c r="B1" s="175"/>
      <c r="C1" s="40"/>
    </row>
    <row r="2" spans="1:10" ht="16.5" customHeight="1" x14ac:dyDescent="0.3">
      <c r="A2" s="4" t="str">
        <f>'Table of Contents'!A59&amp;", "&amp;'Table of Contents'!A3</f>
        <v>Total Number of AIF Funds, 2016:Q1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209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68">
        <v>1022</v>
      </c>
      <c r="C8" s="75">
        <v>71</v>
      </c>
      <c r="D8" s="68">
        <v>212</v>
      </c>
      <c r="E8" s="68">
        <v>675</v>
      </c>
      <c r="F8" s="68">
        <v>0</v>
      </c>
      <c r="G8" s="68">
        <v>38</v>
      </c>
      <c r="H8" s="68">
        <v>11</v>
      </c>
      <c r="I8" s="142">
        <v>9</v>
      </c>
      <c r="J8" s="76">
        <v>6</v>
      </c>
    </row>
    <row r="9" spans="1:10" ht="16.5" customHeight="1" x14ac:dyDescent="0.3">
      <c r="A9" s="46" t="s">
        <v>77</v>
      </c>
      <c r="B9" s="77">
        <v>767</v>
      </c>
      <c r="C9" s="78">
        <v>95</v>
      </c>
      <c r="D9" s="77">
        <v>56</v>
      </c>
      <c r="E9" s="77">
        <v>64</v>
      </c>
      <c r="F9" s="77">
        <v>2</v>
      </c>
      <c r="G9" s="77">
        <v>527</v>
      </c>
      <c r="H9" s="77">
        <v>0</v>
      </c>
      <c r="I9" s="143">
        <v>0</v>
      </c>
      <c r="J9" s="79">
        <v>23</v>
      </c>
    </row>
    <row r="10" spans="1:10" ht="16.5" customHeight="1" x14ac:dyDescent="0.3">
      <c r="A10" s="46" t="s">
        <v>78</v>
      </c>
      <c r="B10" s="68">
        <v>1</v>
      </c>
      <c r="C10" s="75">
        <v>0</v>
      </c>
      <c r="D10" s="68">
        <v>0</v>
      </c>
      <c r="E10" s="68">
        <v>1</v>
      </c>
      <c r="F10" s="68">
        <v>0</v>
      </c>
      <c r="G10" s="68">
        <v>0</v>
      </c>
      <c r="H10" s="68">
        <v>0</v>
      </c>
      <c r="I10" s="142">
        <v>0</v>
      </c>
      <c r="J10" s="76">
        <v>0</v>
      </c>
    </row>
    <row r="11" spans="1:10" ht="16.5" customHeight="1" x14ac:dyDescent="0.3">
      <c r="A11" s="46" t="s">
        <v>79</v>
      </c>
      <c r="B11" s="77">
        <v>28</v>
      </c>
      <c r="C11" s="78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143">
        <v>0</v>
      </c>
      <c r="J11" s="79">
        <v>0</v>
      </c>
    </row>
    <row r="12" spans="1:10" ht="16.5" customHeight="1" x14ac:dyDescent="0.3">
      <c r="A12" s="46" t="s">
        <v>80</v>
      </c>
      <c r="B12" s="68">
        <v>3</v>
      </c>
      <c r="C12" s="75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142">
        <v>3</v>
      </c>
      <c r="J12" s="76">
        <v>0</v>
      </c>
    </row>
    <row r="13" spans="1:10" ht="16.5" customHeight="1" x14ac:dyDescent="0.3">
      <c r="A13" s="46" t="s">
        <v>81</v>
      </c>
      <c r="B13" s="77">
        <v>351</v>
      </c>
      <c r="C13" s="78">
        <v>157</v>
      </c>
      <c r="D13" s="77">
        <v>119</v>
      </c>
      <c r="E13" s="77">
        <v>43</v>
      </c>
      <c r="F13" s="77">
        <v>3</v>
      </c>
      <c r="G13" s="77">
        <v>0</v>
      </c>
      <c r="H13" s="77">
        <v>2</v>
      </c>
      <c r="I13" s="143">
        <v>0</v>
      </c>
      <c r="J13" s="79">
        <v>27</v>
      </c>
    </row>
    <row r="14" spans="1:10" ht="16.5" customHeight="1" x14ac:dyDescent="0.3">
      <c r="A14" s="46" t="s">
        <v>82</v>
      </c>
      <c r="B14" s="68">
        <v>115</v>
      </c>
      <c r="C14" s="75">
        <v>40</v>
      </c>
      <c r="D14" s="68">
        <v>27</v>
      </c>
      <c r="E14" s="68">
        <v>20</v>
      </c>
      <c r="F14" s="68">
        <v>1</v>
      </c>
      <c r="G14" s="68">
        <v>4</v>
      </c>
      <c r="H14" s="68">
        <v>0</v>
      </c>
      <c r="I14" s="142">
        <v>1</v>
      </c>
      <c r="J14" s="76">
        <v>22</v>
      </c>
    </row>
    <row r="15" spans="1:10" ht="16.5" customHeight="1" x14ac:dyDescent="0.3">
      <c r="A15" s="46" t="s">
        <v>83</v>
      </c>
      <c r="B15" s="77">
        <v>7740</v>
      </c>
      <c r="C15" s="78">
        <v>640</v>
      </c>
      <c r="D15" s="77">
        <v>569</v>
      </c>
      <c r="E15" s="77">
        <v>1828</v>
      </c>
      <c r="F15" s="77">
        <v>94</v>
      </c>
      <c r="G15" s="77">
        <v>276</v>
      </c>
      <c r="H15" s="77">
        <v>0</v>
      </c>
      <c r="I15" s="143">
        <v>415</v>
      </c>
      <c r="J15" s="79">
        <v>3918</v>
      </c>
    </row>
    <row r="16" spans="1:10" ht="16.5" customHeight="1" x14ac:dyDescent="0.3">
      <c r="A16" s="46" t="s">
        <v>84</v>
      </c>
      <c r="B16" s="68">
        <v>4212</v>
      </c>
      <c r="C16" s="75">
        <v>188</v>
      </c>
      <c r="D16" s="68">
        <v>661</v>
      </c>
      <c r="E16" s="68">
        <v>2766</v>
      </c>
      <c r="F16" s="68">
        <v>6</v>
      </c>
      <c r="G16" s="68">
        <v>0</v>
      </c>
      <c r="H16" s="68">
        <v>16</v>
      </c>
      <c r="I16" s="142">
        <v>340</v>
      </c>
      <c r="J16" s="76">
        <v>235</v>
      </c>
    </row>
    <row r="17" spans="1:10" ht="16.5" customHeight="1" x14ac:dyDescent="0.3">
      <c r="A17" s="46" t="s">
        <v>85</v>
      </c>
      <c r="B17" s="77">
        <v>5</v>
      </c>
      <c r="C17" s="78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143">
        <v>3</v>
      </c>
      <c r="J17" s="79">
        <v>2</v>
      </c>
    </row>
    <row r="18" spans="1:10" ht="16.5" customHeight="1" x14ac:dyDescent="0.3">
      <c r="A18" s="46" t="s">
        <v>86</v>
      </c>
      <c r="B18" s="68">
        <v>589</v>
      </c>
      <c r="C18" s="75">
        <v>85</v>
      </c>
      <c r="D18" s="68">
        <v>59</v>
      </c>
      <c r="E18" s="68">
        <v>94</v>
      </c>
      <c r="F18" s="68">
        <v>50</v>
      </c>
      <c r="G18" s="68">
        <v>155</v>
      </c>
      <c r="H18" s="68">
        <v>105</v>
      </c>
      <c r="I18" s="142">
        <v>15</v>
      </c>
      <c r="J18" s="76">
        <v>26</v>
      </c>
    </row>
    <row r="19" spans="1:10" ht="16.5" customHeight="1" x14ac:dyDescent="0.3">
      <c r="A19" s="46" t="s">
        <v>87</v>
      </c>
      <c r="B19" s="77">
        <v>2341</v>
      </c>
      <c r="C19" s="78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143">
        <v>0</v>
      </c>
      <c r="J19" s="79">
        <v>0</v>
      </c>
    </row>
    <row r="20" spans="1:10" ht="16.5" customHeight="1" x14ac:dyDescent="0.3">
      <c r="A20" s="46" t="s">
        <v>88</v>
      </c>
      <c r="B20" s="68">
        <v>362</v>
      </c>
      <c r="C20" s="75">
        <v>0</v>
      </c>
      <c r="D20" s="68">
        <v>3</v>
      </c>
      <c r="E20" s="68">
        <v>3</v>
      </c>
      <c r="F20" s="68">
        <v>0</v>
      </c>
      <c r="G20" s="68">
        <v>0</v>
      </c>
      <c r="H20" s="68">
        <v>18</v>
      </c>
      <c r="I20" s="142">
        <v>263</v>
      </c>
      <c r="J20" s="76">
        <v>75</v>
      </c>
    </row>
    <row r="21" spans="1:10" ht="16.5" customHeight="1" x14ac:dyDescent="0.3">
      <c r="A21" s="46" t="s">
        <v>89</v>
      </c>
      <c r="B21" s="77">
        <v>499</v>
      </c>
      <c r="C21" s="78">
        <v>55</v>
      </c>
      <c r="D21" s="77">
        <v>26</v>
      </c>
      <c r="E21" s="77">
        <v>62</v>
      </c>
      <c r="F21" s="77">
        <v>0</v>
      </c>
      <c r="G21" s="77">
        <v>0</v>
      </c>
      <c r="H21" s="77">
        <v>17</v>
      </c>
      <c r="I21" s="143">
        <v>2</v>
      </c>
      <c r="J21" s="79">
        <v>337</v>
      </c>
    </row>
    <row r="22" spans="1:10" ht="16.5" customHeight="1" x14ac:dyDescent="0.3">
      <c r="A22" s="46" t="s">
        <v>90</v>
      </c>
      <c r="B22" s="68">
        <v>4411</v>
      </c>
      <c r="C22" s="75">
        <v>417</v>
      </c>
      <c r="D22" s="68">
        <v>673</v>
      </c>
      <c r="E22" s="68">
        <v>1336</v>
      </c>
      <c r="F22" s="68">
        <v>77</v>
      </c>
      <c r="G22" s="68">
        <v>0</v>
      </c>
      <c r="H22" s="68">
        <v>0</v>
      </c>
      <c r="I22" s="142">
        <v>323</v>
      </c>
      <c r="J22" s="76">
        <v>1585</v>
      </c>
    </row>
    <row r="23" spans="1:10" ht="16.5" customHeight="1" x14ac:dyDescent="0.3">
      <c r="A23" s="46" t="s">
        <v>91</v>
      </c>
      <c r="B23" s="77">
        <v>532</v>
      </c>
      <c r="C23" s="78">
        <v>96</v>
      </c>
      <c r="D23" s="77">
        <v>32</v>
      </c>
      <c r="E23" s="77">
        <v>24</v>
      </c>
      <c r="F23" s="77">
        <v>0</v>
      </c>
      <c r="G23" s="77">
        <v>0</v>
      </c>
      <c r="H23" s="77">
        <v>5</v>
      </c>
      <c r="I23" s="143">
        <v>33</v>
      </c>
      <c r="J23" s="79">
        <v>342</v>
      </c>
    </row>
    <row r="24" spans="1:10" ht="16.5" customHeight="1" x14ac:dyDescent="0.3">
      <c r="A24" s="46" t="s">
        <v>92</v>
      </c>
      <c r="B24" s="68">
        <v>1733</v>
      </c>
      <c r="C24" s="75">
        <v>324</v>
      </c>
      <c r="D24" s="68">
        <v>236</v>
      </c>
      <c r="E24" s="68">
        <v>99</v>
      </c>
      <c r="F24" s="68">
        <v>0</v>
      </c>
      <c r="G24" s="68">
        <v>0</v>
      </c>
      <c r="H24" s="68">
        <v>0</v>
      </c>
      <c r="I24" s="142">
        <v>550</v>
      </c>
      <c r="J24" s="76">
        <v>524</v>
      </c>
    </row>
    <row r="25" spans="1:10" ht="16.5" customHeight="1" x14ac:dyDescent="0.3">
      <c r="A25" s="46" t="s">
        <v>93</v>
      </c>
      <c r="B25" s="77">
        <v>0</v>
      </c>
      <c r="C25" s="78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143">
        <v>0</v>
      </c>
      <c r="J25" s="79">
        <v>0</v>
      </c>
    </row>
    <row r="26" spans="1:10" ht="16.5" customHeight="1" x14ac:dyDescent="0.3">
      <c r="A26" s="46" t="s">
        <v>94</v>
      </c>
      <c r="B26" s="68">
        <v>501</v>
      </c>
      <c r="C26" s="75">
        <v>89</v>
      </c>
      <c r="D26" s="68">
        <v>50</v>
      </c>
      <c r="E26" s="68">
        <v>81</v>
      </c>
      <c r="F26" s="68">
        <v>15</v>
      </c>
      <c r="G26" s="68">
        <v>0</v>
      </c>
      <c r="H26" s="68">
        <v>59</v>
      </c>
      <c r="I26" s="142">
        <v>19</v>
      </c>
      <c r="J26" s="76">
        <v>188</v>
      </c>
    </row>
    <row r="27" spans="1:10" ht="16.5" customHeight="1" x14ac:dyDescent="0.3">
      <c r="A27" s="46" t="s">
        <v>95</v>
      </c>
      <c r="B27" s="77">
        <v>293</v>
      </c>
      <c r="C27" s="78">
        <v>2</v>
      </c>
      <c r="D27" s="77">
        <v>2</v>
      </c>
      <c r="E27" s="77">
        <v>6</v>
      </c>
      <c r="F27" s="77">
        <v>3</v>
      </c>
      <c r="G27" s="77">
        <v>6</v>
      </c>
      <c r="H27" s="77">
        <v>4</v>
      </c>
      <c r="I27" s="143">
        <v>242</v>
      </c>
      <c r="J27" s="79">
        <v>28</v>
      </c>
    </row>
    <row r="28" spans="1:10" ht="16.5" customHeight="1" x14ac:dyDescent="0.3">
      <c r="A28" s="46" t="s">
        <v>96</v>
      </c>
      <c r="B28" s="68">
        <v>28</v>
      </c>
      <c r="C28" s="75">
        <v>6</v>
      </c>
      <c r="D28" s="68">
        <v>0</v>
      </c>
      <c r="E28" s="68">
        <v>2</v>
      </c>
      <c r="F28" s="68">
        <v>0</v>
      </c>
      <c r="G28" s="68">
        <v>0</v>
      </c>
      <c r="H28" s="68">
        <v>9</v>
      </c>
      <c r="I28" s="142">
        <v>0</v>
      </c>
      <c r="J28" s="76">
        <v>11</v>
      </c>
    </row>
    <row r="29" spans="1:10" ht="16.5" customHeight="1" x14ac:dyDescent="0.3">
      <c r="A29" s="46" t="s">
        <v>97</v>
      </c>
      <c r="B29" s="77">
        <v>21</v>
      </c>
      <c r="C29" s="78">
        <v>1</v>
      </c>
      <c r="D29" s="77">
        <v>2</v>
      </c>
      <c r="E29" s="77">
        <v>9</v>
      </c>
      <c r="F29" s="77">
        <v>3</v>
      </c>
      <c r="G29" s="77">
        <v>0</v>
      </c>
      <c r="H29" s="77">
        <v>0</v>
      </c>
      <c r="I29" s="143">
        <v>6</v>
      </c>
      <c r="J29" s="79">
        <v>0</v>
      </c>
    </row>
    <row r="30" spans="1:10" ht="16.5" customHeight="1" x14ac:dyDescent="0.3">
      <c r="A30" s="46" t="s">
        <v>98</v>
      </c>
      <c r="B30" s="68">
        <v>0</v>
      </c>
      <c r="C30" s="75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142">
        <v>0</v>
      </c>
      <c r="J30" s="76">
        <v>0</v>
      </c>
    </row>
    <row r="31" spans="1:10" ht="16.5" customHeight="1" x14ac:dyDescent="0.3">
      <c r="A31" s="46" t="s">
        <v>99</v>
      </c>
      <c r="B31" s="77">
        <v>783</v>
      </c>
      <c r="C31" s="78">
        <v>110</v>
      </c>
      <c r="D31" s="77">
        <v>227</v>
      </c>
      <c r="E31" s="77">
        <v>33</v>
      </c>
      <c r="F31" s="77">
        <v>1</v>
      </c>
      <c r="G31" s="77">
        <v>348</v>
      </c>
      <c r="H31" s="77">
        <v>8</v>
      </c>
      <c r="I31" s="143">
        <v>3</v>
      </c>
      <c r="J31" s="79">
        <v>53</v>
      </c>
    </row>
    <row r="32" spans="1:10" ht="16.5" customHeight="1" x14ac:dyDescent="0.3">
      <c r="A32" s="46" t="s">
        <v>100</v>
      </c>
      <c r="B32" s="68">
        <v>94</v>
      </c>
      <c r="C32" s="75">
        <v>33</v>
      </c>
      <c r="D32" s="68">
        <v>5</v>
      </c>
      <c r="E32" s="68">
        <v>41</v>
      </c>
      <c r="F32" s="68">
        <v>1</v>
      </c>
      <c r="G32" s="68">
        <v>0</v>
      </c>
      <c r="H32" s="68">
        <v>8</v>
      </c>
      <c r="I32" s="142">
        <v>0</v>
      </c>
      <c r="J32" s="76">
        <v>6</v>
      </c>
    </row>
    <row r="33" spans="1:10" ht="16.5" customHeight="1" x14ac:dyDescent="0.3">
      <c r="A33" s="46" t="s">
        <v>101</v>
      </c>
      <c r="B33" s="77">
        <v>179</v>
      </c>
      <c r="C33" s="78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43">
        <v>31</v>
      </c>
      <c r="J33" s="79">
        <v>148</v>
      </c>
    </row>
    <row r="34" spans="1:10" ht="16.5" customHeight="1" x14ac:dyDescent="0.3">
      <c r="A34" s="46" t="s">
        <v>102</v>
      </c>
      <c r="B34" s="68">
        <v>50</v>
      </c>
      <c r="C34" s="75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142">
        <v>31</v>
      </c>
      <c r="J34" s="76">
        <v>19</v>
      </c>
    </row>
    <row r="35" spans="1:10" ht="16.5" customHeight="1" x14ac:dyDescent="0.3">
      <c r="A35" s="46" t="s">
        <v>103</v>
      </c>
      <c r="B35" s="77">
        <v>988</v>
      </c>
      <c r="C35" s="78">
        <v>71</v>
      </c>
      <c r="D35" s="77">
        <v>7</v>
      </c>
      <c r="E35" s="77">
        <v>217</v>
      </c>
      <c r="F35" s="77">
        <v>3</v>
      </c>
      <c r="G35" s="77">
        <v>10</v>
      </c>
      <c r="H35" s="77">
        <v>10</v>
      </c>
      <c r="I35" s="143">
        <v>33</v>
      </c>
      <c r="J35" s="79">
        <v>637</v>
      </c>
    </row>
    <row r="36" spans="1:10" ht="16.5" customHeight="1" x14ac:dyDescent="0.3">
      <c r="A36" s="47" t="s">
        <v>105</v>
      </c>
      <c r="B36" s="71">
        <v>27648</v>
      </c>
      <c r="C36" s="80">
        <v>2480</v>
      </c>
      <c r="D36" s="71">
        <v>2966</v>
      </c>
      <c r="E36" s="71">
        <v>7404</v>
      </c>
      <c r="F36" s="71">
        <v>259</v>
      </c>
      <c r="G36" s="71">
        <v>1364</v>
      </c>
      <c r="H36" s="71">
        <v>272</v>
      </c>
      <c r="I36" s="144">
        <v>2322</v>
      </c>
      <c r="J36" s="81">
        <v>8212</v>
      </c>
    </row>
    <row r="37" spans="1:10" ht="16.5" customHeight="1" x14ac:dyDescent="0.25">
      <c r="A37" s="44"/>
      <c r="B37" s="48"/>
      <c r="C37" s="48"/>
      <c r="D37" s="48"/>
      <c r="E37" s="48"/>
      <c r="F37" s="48"/>
      <c r="G37" s="48"/>
      <c r="H37" s="48"/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/EK2XoltgBEHEz2OZpc6RA5WXgiTLMPk8Jbda9PpwL58CZ9tFabsX6tlOoU2WWJghwaykhqXFUrZRBBB7lsRbA==" saltValue="lDiXHu2Uo+C/+4paNNyuGw==" spinCount="100000" sheet="1" objects="1" scenarios="1"/>
  <mergeCells count="1">
    <mergeCell ref="A1:B1"/>
  </mergeCells>
  <pageMargins left="0.7" right="0.7" top="0.75" bottom="0.75" header="0.3" footer="0.3"/>
  <pageSetup paperSize="9" scale="8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3" ht="16.5" customHeight="1" x14ac:dyDescent="0.3">
      <c r="A1" s="175" t="s">
        <v>70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2016:Q1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4" t="s">
        <v>223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68">
        <v>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6</v>
      </c>
      <c r="K8" s="73" t="e">
        <f>#REF!</f>
        <v>#REF!</v>
      </c>
      <c r="L8" s="68">
        <v>6</v>
      </c>
      <c r="M8" s="68">
        <v>0</v>
      </c>
    </row>
    <row r="9" spans="1:13" ht="16.5" customHeight="1" x14ac:dyDescent="0.3">
      <c r="A9" s="49" t="s">
        <v>77</v>
      </c>
      <c r="B9" s="67">
        <v>23</v>
      </c>
      <c r="C9" s="67">
        <v>0</v>
      </c>
      <c r="D9" s="67">
        <v>0</v>
      </c>
      <c r="E9" s="67">
        <v>0</v>
      </c>
      <c r="F9" s="67">
        <v>19</v>
      </c>
      <c r="G9" s="67">
        <v>2</v>
      </c>
      <c r="H9" s="67">
        <v>1</v>
      </c>
      <c r="I9" s="67">
        <v>0</v>
      </c>
      <c r="J9" s="67">
        <v>1</v>
      </c>
      <c r="K9" s="67" t="e">
        <f>#REF!</f>
        <v>#REF!</v>
      </c>
      <c r="L9" s="67">
        <v>22</v>
      </c>
      <c r="M9" s="67">
        <v>1</v>
      </c>
    </row>
    <row r="10" spans="1:13" ht="16.5" customHeight="1" x14ac:dyDescent="0.3">
      <c r="A10" s="49" t="s">
        <v>78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73" t="e">
        <f>#REF!</f>
        <v>#REF!</v>
      </c>
      <c r="L10" s="68">
        <v>0</v>
      </c>
      <c r="M10" s="68">
        <v>0</v>
      </c>
    </row>
    <row r="11" spans="1:13" ht="16.5" customHeight="1" x14ac:dyDescent="0.3">
      <c r="A11" s="49" t="s">
        <v>79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 t="e">
        <f>#REF!</f>
        <v>#REF!</v>
      </c>
      <c r="L11" s="67">
        <v>0</v>
      </c>
      <c r="M11" s="67">
        <v>0</v>
      </c>
    </row>
    <row r="12" spans="1:13" ht="16.5" customHeight="1" x14ac:dyDescent="0.3">
      <c r="A12" s="49" t="s">
        <v>80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73" t="e">
        <f>#REF!</f>
        <v>#REF!</v>
      </c>
      <c r="L12" s="68">
        <v>0</v>
      </c>
      <c r="M12" s="68">
        <v>0</v>
      </c>
    </row>
    <row r="13" spans="1:13" ht="16.5" customHeight="1" x14ac:dyDescent="0.3">
      <c r="A13" s="49" t="s">
        <v>81</v>
      </c>
      <c r="B13" s="67">
        <v>27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14</v>
      </c>
      <c r="J13" s="67">
        <v>13</v>
      </c>
      <c r="K13" s="67" t="e">
        <f>#REF!</f>
        <v>#REF!</v>
      </c>
      <c r="L13" s="67">
        <v>0</v>
      </c>
      <c r="M13" s="67">
        <v>0</v>
      </c>
    </row>
    <row r="14" spans="1:13" ht="16.5" customHeight="1" x14ac:dyDescent="0.3">
      <c r="A14" s="49" t="s">
        <v>82</v>
      </c>
      <c r="B14" s="68">
        <v>22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73" t="e">
        <f>#REF!</f>
        <v>#REF!</v>
      </c>
      <c r="L14" s="68">
        <v>0</v>
      </c>
      <c r="M14" s="68">
        <v>0</v>
      </c>
    </row>
    <row r="15" spans="1:13" ht="16.5" customHeight="1" x14ac:dyDescent="0.3">
      <c r="A15" s="49" t="s">
        <v>83</v>
      </c>
      <c r="B15" s="67">
        <v>3918</v>
      </c>
      <c r="C15" s="67">
        <v>0</v>
      </c>
      <c r="D15" s="67">
        <v>0</v>
      </c>
      <c r="E15" s="67">
        <v>0</v>
      </c>
      <c r="F15" s="67">
        <v>1970</v>
      </c>
      <c r="G15" s="67">
        <v>300</v>
      </c>
      <c r="H15" s="67">
        <v>1515</v>
      </c>
      <c r="I15" s="67">
        <v>133</v>
      </c>
      <c r="J15" s="67">
        <v>0</v>
      </c>
      <c r="K15" s="67" t="e">
        <f>#REF!</f>
        <v>#REF!</v>
      </c>
      <c r="L15" s="67">
        <v>0</v>
      </c>
      <c r="M15" s="67">
        <v>0</v>
      </c>
    </row>
    <row r="16" spans="1:13" ht="16.5" customHeight="1" x14ac:dyDescent="0.3">
      <c r="A16" s="49" t="s">
        <v>84</v>
      </c>
      <c r="B16" s="68">
        <v>235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11</v>
      </c>
      <c r="J16" s="68">
        <v>224</v>
      </c>
      <c r="K16" s="73" t="e">
        <f>#REF!</f>
        <v>#REF!</v>
      </c>
      <c r="L16" s="68">
        <v>235</v>
      </c>
      <c r="M16" s="68">
        <v>0</v>
      </c>
    </row>
    <row r="17" spans="1:13" ht="16.5" customHeight="1" x14ac:dyDescent="0.3">
      <c r="A17" s="49" t="s">
        <v>85</v>
      </c>
      <c r="B17" s="67">
        <v>2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2</v>
      </c>
      <c r="K17" s="67" t="e">
        <f>#REF!</f>
        <v>#REF!</v>
      </c>
      <c r="L17" s="67">
        <v>0</v>
      </c>
      <c r="M17" s="67">
        <v>2</v>
      </c>
    </row>
    <row r="18" spans="1:13" ht="16.5" customHeight="1" x14ac:dyDescent="0.3">
      <c r="A18" s="49" t="s">
        <v>86</v>
      </c>
      <c r="B18" s="68">
        <v>26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5</v>
      </c>
      <c r="J18" s="68">
        <v>21</v>
      </c>
      <c r="K18" s="73" t="e">
        <f>#REF!</f>
        <v>#REF!</v>
      </c>
      <c r="L18" s="68">
        <v>26</v>
      </c>
      <c r="M18" s="68">
        <v>0</v>
      </c>
    </row>
    <row r="19" spans="1:13" ht="16.5" customHeight="1" x14ac:dyDescent="0.3">
      <c r="A19" s="49" t="s">
        <v>87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 t="e">
        <f>#REF!</f>
        <v>#REF!</v>
      </c>
      <c r="L19" s="67">
        <v>0</v>
      </c>
      <c r="M19" s="67">
        <v>0</v>
      </c>
    </row>
    <row r="20" spans="1:13" ht="16.5" customHeight="1" x14ac:dyDescent="0.3">
      <c r="A20" s="49" t="s">
        <v>88</v>
      </c>
      <c r="B20" s="68">
        <v>75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75</v>
      </c>
      <c r="J20" s="68">
        <v>0</v>
      </c>
      <c r="K20" s="73" t="e">
        <f>#REF!</f>
        <v>#REF!</v>
      </c>
      <c r="L20" s="68">
        <v>75</v>
      </c>
      <c r="M20" s="68">
        <v>0</v>
      </c>
    </row>
    <row r="21" spans="1:13" ht="16.5" customHeight="1" x14ac:dyDescent="0.3">
      <c r="A21" s="49" t="s">
        <v>89</v>
      </c>
      <c r="B21" s="67">
        <v>337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8</v>
      </c>
      <c r="I21" s="67">
        <v>62</v>
      </c>
      <c r="J21" s="67">
        <v>267</v>
      </c>
      <c r="K21" s="67" t="e">
        <f>#REF!</f>
        <v>#REF!</v>
      </c>
      <c r="L21" s="67">
        <v>267</v>
      </c>
      <c r="M21" s="67">
        <v>0</v>
      </c>
    </row>
    <row r="22" spans="1:13" ht="16.5" customHeight="1" x14ac:dyDescent="0.3">
      <c r="A22" s="49" t="s">
        <v>90</v>
      </c>
      <c r="B22" s="68">
        <v>1585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186</v>
      </c>
      <c r="I22" s="68">
        <v>0</v>
      </c>
      <c r="J22" s="68">
        <v>1399</v>
      </c>
      <c r="K22" s="73" t="e">
        <f>#REF!</f>
        <v>#REF!</v>
      </c>
      <c r="L22" s="68">
        <v>0</v>
      </c>
      <c r="M22" s="68">
        <v>0</v>
      </c>
    </row>
    <row r="23" spans="1:13" ht="16.5" customHeight="1" x14ac:dyDescent="0.3">
      <c r="A23" s="49" t="s">
        <v>91</v>
      </c>
      <c r="B23" s="67">
        <v>342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40</v>
      </c>
      <c r="I23" s="67">
        <v>32</v>
      </c>
      <c r="J23" s="67">
        <v>270</v>
      </c>
      <c r="K23" s="67" t="e">
        <f>#REF!</f>
        <v>#REF!</v>
      </c>
      <c r="L23" s="67">
        <v>325</v>
      </c>
      <c r="M23" s="67">
        <v>17</v>
      </c>
    </row>
    <row r="24" spans="1:13" ht="16.5" customHeight="1" x14ac:dyDescent="0.3">
      <c r="A24" s="49" t="s">
        <v>92</v>
      </c>
      <c r="B24" s="68">
        <v>524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295</v>
      </c>
      <c r="I24" s="68">
        <v>70</v>
      </c>
      <c r="J24" s="68">
        <v>159</v>
      </c>
      <c r="K24" s="73" t="e">
        <f>#REF!</f>
        <v>#REF!</v>
      </c>
      <c r="L24" s="68">
        <v>0</v>
      </c>
      <c r="M24" s="68">
        <v>0</v>
      </c>
    </row>
    <row r="25" spans="1:13" ht="16.5" customHeight="1" x14ac:dyDescent="0.3">
      <c r="A25" s="49" t="s">
        <v>93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 t="e">
        <f>#REF!</f>
        <v>#REF!</v>
      </c>
      <c r="L25" s="67">
        <v>0</v>
      </c>
      <c r="M25" s="67">
        <v>0</v>
      </c>
    </row>
    <row r="26" spans="1:13" ht="16.5" customHeight="1" x14ac:dyDescent="0.3">
      <c r="A26" s="49" t="s">
        <v>94</v>
      </c>
      <c r="B26" s="68">
        <v>188</v>
      </c>
      <c r="C26" s="68">
        <v>0</v>
      </c>
      <c r="D26" s="68">
        <v>0</v>
      </c>
      <c r="E26" s="68">
        <v>0</v>
      </c>
      <c r="F26" s="68">
        <v>0</v>
      </c>
      <c r="G26" s="68">
        <v>49</v>
      </c>
      <c r="H26" s="68">
        <v>133</v>
      </c>
      <c r="I26" s="68">
        <v>0</v>
      </c>
      <c r="J26" s="68">
        <v>6</v>
      </c>
      <c r="K26" s="73" t="e">
        <f>#REF!</f>
        <v>#REF!</v>
      </c>
      <c r="L26" s="68">
        <v>0</v>
      </c>
      <c r="M26" s="68">
        <v>0</v>
      </c>
    </row>
    <row r="27" spans="1:13" ht="16.5" customHeight="1" x14ac:dyDescent="0.3">
      <c r="A27" s="49" t="s">
        <v>95</v>
      </c>
      <c r="B27" s="67">
        <v>28</v>
      </c>
      <c r="C27" s="67">
        <v>0</v>
      </c>
      <c r="D27" s="67">
        <v>0</v>
      </c>
      <c r="E27" s="67">
        <v>0</v>
      </c>
      <c r="F27" s="67">
        <v>15</v>
      </c>
      <c r="G27" s="67">
        <v>0</v>
      </c>
      <c r="H27" s="67">
        <v>1</v>
      </c>
      <c r="I27" s="67">
        <v>0</v>
      </c>
      <c r="J27" s="67">
        <v>12</v>
      </c>
      <c r="K27" s="67" t="e">
        <f>#REF!</f>
        <v>#REF!</v>
      </c>
      <c r="L27" s="67">
        <v>24</v>
      </c>
      <c r="M27" s="67">
        <v>4</v>
      </c>
    </row>
    <row r="28" spans="1:13" ht="16.5" customHeight="1" x14ac:dyDescent="0.3">
      <c r="A28" s="49" t="s">
        <v>96</v>
      </c>
      <c r="B28" s="68">
        <v>11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11</v>
      </c>
      <c r="K28" s="73" t="e">
        <f>#REF!</f>
        <v>#REF!</v>
      </c>
      <c r="L28" s="68">
        <v>0</v>
      </c>
      <c r="M28" s="68">
        <v>0</v>
      </c>
    </row>
    <row r="29" spans="1:13" ht="16.5" customHeight="1" x14ac:dyDescent="0.3">
      <c r="A29" s="49" t="s">
        <v>97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 t="e">
        <f>#REF!</f>
        <v>#REF!</v>
      </c>
      <c r="L29" s="67">
        <v>0</v>
      </c>
      <c r="M29" s="67">
        <v>0</v>
      </c>
    </row>
    <row r="30" spans="1:13" ht="16.5" customHeight="1" x14ac:dyDescent="0.3">
      <c r="A30" s="49" t="s">
        <v>98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73" t="e">
        <f>#REF!</f>
        <v>#REF!</v>
      </c>
      <c r="L30" s="68">
        <v>0</v>
      </c>
      <c r="M30" s="68">
        <v>0</v>
      </c>
    </row>
    <row r="31" spans="1:13" ht="16.5" customHeight="1" x14ac:dyDescent="0.3">
      <c r="A31" s="49" t="s">
        <v>99</v>
      </c>
      <c r="B31" s="67">
        <v>53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53</v>
      </c>
      <c r="J31" s="67">
        <v>0</v>
      </c>
      <c r="K31" s="67" t="e">
        <f>#REF!</f>
        <v>#REF!</v>
      </c>
      <c r="L31" s="67">
        <v>53</v>
      </c>
      <c r="M31" s="67">
        <v>0</v>
      </c>
    </row>
    <row r="32" spans="1:13" ht="16.5" customHeight="1" x14ac:dyDescent="0.3">
      <c r="A32" s="49" t="s">
        <v>100</v>
      </c>
      <c r="B32" s="68">
        <v>6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3</v>
      </c>
      <c r="J32" s="68">
        <v>3</v>
      </c>
      <c r="K32" s="73" t="e">
        <f>#REF!</f>
        <v>#REF!</v>
      </c>
      <c r="L32" s="68">
        <v>3</v>
      </c>
      <c r="M32" s="68">
        <v>0</v>
      </c>
    </row>
    <row r="33" spans="1:13" ht="16.5" customHeight="1" x14ac:dyDescent="0.3">
      <c r="A33" s="49" t="s">
        <v>101</v>
      </c>
      <c r="B33" s="67">
        <v>148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33</v>
      </c>
      <c r="J33" s="67">
        <v>115</v>
      </c>
      <c r="K33" s="67" t="e">
        <f>#REF!</f>
        <v>#REF!</v>
      </c>
      <c r="L33" s="67">
        <v>0</v>
      </c>
      <c r="M33" s="67">
        <v>0</v>
      </c>
    </row>
    <row r="34" spans="1:13" ht="16.5" customHeight="1" x14ac:dyDescent="0.3">
      <c r="A34" s="49" t="s">
        <v>102</v>
      </c>
      <c r="B34" s="68">
        <v>19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8</v>
      </c>
      <c r="I34" s="68">
        <v>0</v>
      </c>
      <c r="J34" s="68">
        <v>11</v>
      </c>
      <c r="K34" s="73" t="e">
        <f>#REF!</f>
        <v>#REF!</v>
      </c>
      <c r="L34" s="68">
        <v>0</v>
      </c>
      <c r="M34" s="68">
        <v>0</v>
      </c>
    </row>
    <row r="35" spans="1:13" ht="16.5" customHeight="1" x14ac:dyDescent="0.3">
      <c r="A35" s="49" t="s">
        <v>103</v>
      </c>
      <c r="B35" s="67">
        <v>637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637</v>
      </c>
      <c r="K35" s="67" t="e">
        <f>#REF!</f>
        <v>#REF!</v>
      </c>
      <c r="L35" s="67">
        <v>248</v>
      </c>
      <c r="M35" s="67">
        <v>389</v>
      </c>
    </row>
    <row r="36" spans="1:13" ht="16.5" customHeight="1" x14ac:dyDescent="0.3">
      <c r="A36" s="53" t="s">
        <v>105</v>
      </c>
      <c r="B36" s="71">
        <v>8212</v>
      </c>
      <c r="C36" s="71">
        <v>0</v>
      </c>
      <c r="D36" s="71">
        <v>0</v>
      </c>
      <c r="E36" s="71">
        <v>0</v>
      </c>
      <c r="F36" s="71">
        <v>2004</v>
      </c>
      <c r="G36" s="71">
        <v>351</v>
      </c>
      <c r="H36" s="71">
        <v>2187</v>
      </c>
      <c r="I36" s="71">
        <v>491</v>
      </c>
      <c r="J36" s="71">
        <v>3157</v>
      </c>
      <c r="K36" s="74" t="e">
        <f>#REF!</f>
        <v>#REF!</v>
      </c>
      <c r="L36" s="71">
        <v>1284</v>
      </c>
      <c r="M36" s="71">
        <v>413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WAoWLm9V99JseR7SHcbSc3QsGpn/HH3rJ0oxx+hm4wGJfeq4hLLK7hV2v4HK9zACzZGUY2I5iVDhFlsu1Jxgg==" saltValue="Cllf1EHVR7ozmQa3kcjxBw==" spinCount="100000" sheet="1" objects="1" scenarios="1"/>
  <mergeCells count="1">
    <mergeCell ref="A1:B1"/>
  </mergeCells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">
        <v>71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210</v>
      </c>
      <c r="C6" s="54"/>
      <c r="D6" s="54"/>
      <c r="E6" s="54"/>
      <c r="G6" s="54" t="s">
        <v>211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68">
        <v>0</v>
      </c>
      <c r="C8" s="68">
        <v>0</v>
      </c>
      <c r="D8" s="68">
        <v>0</v>
      </c>
      <c r="E8" s="68">
        <v>0</v>
      </c>
      <c r="F8" s="69"/>
      <c r="G8" s="68">
        <v>247</v>
      </c>
      <c r="H8" s="68">
        <v>23</v>
      </c>
      <c r="I8" s="68">
        <v>10</v>
      </c>
      <c r="J8" s="68">
        <v>208</v>
      </c>
      <c r="K8" s="68">
        <v>6</v>
      </c>
    </row>
    <row r="9" spans="1:11" ht="16.5" customHeight="1" x14ac:dyDescent="0.3">
      <c r="A9" s="49" t="s">
        <v>77</v>
      </c>
      <c r="B9" s="70">
        <v>0</v>
      </c>
      <c r="C9" s="70">
        <v>0</v>
      </c>
      <c r="D9" s="70">
        <v>0</v>
      </c>
      <c r="E9" s="70">
        <v>0</v>
      </c>
      <c r="F9" s="70"/>
      <c r="G9" s="70">
        <v>72</v>
      </c>
      <c r="H9" s="70">
        <v>7</v>
      </c>
      <c r="I9" s="70">
        <v>9</v>
      </c>
      <c r="J9" s="70">
        <v>56</v>
      </c>
      <c r="K9" s="70">
        <v>0</v>
      </c>
    </row>
    <row r="10" spans="1:11" ht="16.5" customHeight="1" x14ac:dyDescent="0.3">
      <c r="A10" s="49" t="s">
        <v>78</v>
      </c>
      <c r="B10" s="68">
        <v>0</v>
      </c>
      <c r="C10" s="68">
        <v>0</v>
      </c>
      <c r="D10" s="68">
        <v>0</v>
      </c>
      <c r="E10" s="68">
        <v>0</v>
      </c>
      <c r="F10" s="69"/>
      <c r="G10" s="68">
        <v>0</v>
      </c>
      <c r="H10" s="68">
        <v>0</v>
      </c>
      <c r="I10" s="68">
        <v>0</v>
      </c>
      <c r="J10" s="68">
        <v>0</v>
      </c>
      <c r="K10" s="68">
        <v>0</v>
      </c>
    </row>
    <row r="11" spans="1:11" ht="16.5" customHeight="1" x14ac:dyDescent="0.3">
      <c r="A11" s="49" t="s">
        <v>79</v>
      </c>
      <c r="B11" s="70">
        <v>0</v>
      </c>
      <c r="C11" s="70">
        <v>0</v>
      </c>
      <c r="D11" s="70">
        <v>0</v>
      </c>
      <c r="E11" s="70">
        <v>0</v>
      </c>
      <c r="F11" s="70"/>
      <c r="G11" s="70">
        <v>0</v>
      </c>
      <c r="H11" s="70">
        <v>0</v>
      </c>
      <c r="I11" s="70">
        <v>0</v>
      </c>
      <c r="J11" s="70">
        <v>0</v>
      </c>
      <c r="K11" s="70">
        <v>0</v>
      </c>
    </row>
    <row r="12" spans="1:11" ht="16.5" customHeight="1" x14ac:dyDescent="0.3">
      <c r="A12" s="49" t="s">
        <v>80</v>
      </c>
      <c r="B12" s="68">
        <v>0</v>
      </c>
      <c r="C12" s="68">
        <v>0</v>
      </c>
      <c r="D12" s="68">
        <v>0</v>
      </c>
      <c r="E12" s="68">
        <v>0</v>
      </c>
      <c r="F12" s="69"/>
      <c r="G12" s="68">
        <v>0</v>
      </c>
      <c r="H12" s="68">
        <v>0</v>
      </c>
      <c r="I12" s="68">
        <v>0</v>
      </c>
      <c r="J12" s="68">
        <v>0</v>
      </c>
      <c r="K12" s="68">
        <v>0</v>
      </c>
    </row>
    <row r="13" spans="1:11" ht="16.5" customHeight="1" x14ac:dyDescent="0.3">
      <c r="A13" s="49" t="s">
        <v>81</v>
      </c>
      <c r="B13" s="70">
        <v>0</v>
      </c>
      <c r="C13" s="70">
        <v>0</v>
      </c>
      <c r="D13" s="70">
        <v>0</v>
      </c>
      <c r="E13" s="70">
        <v>0</v>
      </c>
      <c r="F13" s="70"/>
      <c r="G13" s="70">
        <v>30</v>
      </c>
      <c r="H13" s="70">
        <v>4</v>
      </c>
      <c r="I13" s="70">
        <v>2</v>
      </c>
      <c r="J13" s="70">
        <v>24</v>
      </c>
      <c r="K13" s="70">
        <v>0</v>
      </c>
    </row>
    <row r="14" spans="1:11" ht="16.5" customHeight="1" x14ac:dyDescent="0.3">
      <c r="A14" s="49" t="s">
        <v>82</v>
      </c>
      <c r="B14" s="68">
        <v>0</v>
      </c>
      <c r="C14" s="68">
        <v>0</v>
      </c>
      <c r="D14" s="68">
        <v>0</v>
      </c>
      <c r="E14" s="68">
        <v>0</v>
      </c>
      <c r="F14" s="69"/>
      <c r="G14" s="68">
        <v>30</v>
      </c>
      <c r="H14" s="68">
        <v>18</v>
      </c>
      <c r="I14" s="68">
        <v>12</v>
      </c>
      <c r="J14" s="68">
        <v>0</v>
      </c>
      <c r="K14" s="68">
        <v>0</v>
      </c>
    </row>
    <row r="15" spans="1:11" ht="16.5" customHeight="1" x14ac:dyDescent="0.3">
      <c r="A15" s="49" t="s">
        <v>83</v>
      </c>
      <c r="B15" s="70">
        <v>0</v>
      </c>
      <c r="C15" s="70">
        <v>0</v>
      </c>
      <c r="D15" s="70">
        <v>0</v>
      </c>
      <c r="E15" s="70">
        <v>0</v>
      </c>
      <c r="F15" s="70"/>
      <c r="G15" s="70">
        <v>0</v>
      </c>
      <c r="H15" s="70">
        <v>0</v>
      </c>
      <c r="I15" s="70">
        <v>0</v>
      </c>
      <c r="J15" s="70">
        <v>0</v>
      </c>
      <c r="K15" s="70">
        <v>0</v>
      </c>
    </row>
    <row r="16" spans="1:11" ht="16.5" customHeight="1" x14ac:dyDescent="0.3">
      <c r="A16" s="49" t="s">
        <v>84</v>
      </c>
      <c r="B16" s="68">
        <v>0</v>
      </c>
      <c r="C16" s="68">
        <v>0</v>
      </c>
      <c r="D16" s="68">
        <v>0</v>
      </c>
      <c r="E16" s="68">
        <v>0</v>
      </c>
      <c r="F16" s="69"/>
      <c r="G16" s="68">
        <v>186</v>
      </c>
      <c r="H16" s="68">
        <v>13</v>
      </c>
      <c r="I16" s="68">
        <v>1</v>
      </c>
      <c r="J16" s="68">
        <v>142</v>
      </c>
      <c r="K16" s="68">
        <v>30</v>
      </c>
    </row>
    <row r="17" spans="1:11" ht="16.5" customHeight="1" x14ac:dyDescent="0.3">
      <c r="A17" s="49" t="s">
        <v>85</v>
      </c>
      <c r="B17" s="70">
        <v>0</v>
      </c>
      <c r="C17" s="70">
        <v>0</v>
      </c>
      <c r="D17" s="70">
        <v>0</v>
      </c>
      <c r="E17" s="70">
        <v>0</v>
      </c>
      <c r="F17" s="70"/>
      <c r="G17" s="70">
        <v>0</v>
      </c>
      <c r="H17" s="70">
        <v>0</v>
      </c>
      <c r="I17" s="70">
        <v>0</v>
      </c>
      <c r="J17" s="70">
        <v>0</v>
      </c>
      <c r="K17" s="70">
        <v>0</v>
      </c>
    </row>
    <row r="18" spans="1:11" ht="16.5" customHeight="1" x14ac:dyDescent="0.3">
      <c r="A18" s="49" t="s">
        <v>86</v>
      </c>
      <c r="B18" s="68">
        <v>1</v>
      </c>
      <c r="C18" s="68">
        <v>1</v>
      </c>
      <c r="D18" s="68">
        <v>0</v>
      </c>
      <c r="E18" s="68">
        <v>0</v>
      </c>
      <c r="F18" s="69"/>
      <c r="G18" s="68">
        <v>131</v>
      </c>
      <c r="H18" s="68">
        <v>30</v>
      </c>
      <c r="I18" s="68">
        <v>6</v>
      </c>
      <c r="J18" s="68">
        <v>50</v>
      </c>
      <c r="K18" s="68">
        <v>45</v>
      </c>
    </row>
    <row r="19" spans="1:11" ht="16.5" customHeight="1" x14ac:dyDescent="0.3">
      <c r="A19" s="49" t="s">
        <v>87</v>
      </c>
      <c r="B19" s="70">
        <v>0</v>
      </c>
      <c r="C19" s="70">
        <v>0</v>
      </c>
      <c r="D19" s="70">
        <v>0</v>
      </c>
      <c r="E19" s="70">
        <v>0</v>
      </c>
      <c r="F19" s="70"/>
      <c r="G19" s="70">
        <v>0</v>
      </c>
      <c r="H19" s="70">
        <v>0</v>
      </c>
      <c r="I19" s="70">
        <v>0</v>
      </c>
      <c r="J19" s="70">
        <v>0</v>
      </c>
      <c r="K19" s="70">
        <v>0</v>
      </c>
    </row>
    <row r="20" spans="1:11" ht="16.5" customHeight="1" x14ac:dyDescent="0.3">
      <c r="A20" s="49" t="s">
        <v>88</v>
      </c>
      <c r="B20" s="68">
        <v>0</v>
      </c>
      <c r="C20" s="68">
        <v>0</v>
      </c>
      <c r="D20" s="68">
        <v>0</v>
      </c>
      <c r="E20" s="68">
        <v>0</v>
      </c>
      <c r="F20" s="69"/>
      <c r="G20" s="68">
        <v>43</v>
      </c>
      <c r="H20" s="68">
        <v>0</v>
      </c>
      <c r="I20" s="68">
        <v>0</v>
      </c>
      <c r="J20" s="68">
        <v>6</v>
      </c>
      <c r="K20" s="68">
        <v>37</v>
      </c>
    </row>
    <row r="21" spans="1:11" ht="16.5" customHeight="1" x14ac:dyDescent="0.3">
      <c r="A21" s="49" t="s">
        <v>89</v>
      </c>
      <c r="B21" s="70">
        <v>0</v>
      </c>
      <c r="C21" s="70">
        <v>0</v>
      </c>
      <c r="D21" s="70">
        <v>0</v>
      </c>
      <c r="E21" s="70">
        <v>0</v>
      </c>
      <c r="F21" s="70"/>
      <c r="G21" s="70">
        <v>29</v>
      </c>
      <c r="H21" s="70">
        <v>0</v>
      </c>
      <c r="I21" s="70">
        <v>0</v>
      </c>
      <c r="J21" s="70">
        <v>0</v>
      </c>
      <c r="K21" s="70">
        <v>29</v>
      </c>
    </row>
    <row r="22" spans="1:11" ht="16.5" customHeight="1" x14ac:dyDescent="0.3">
      <c r="A22" s="49" t="s">
        <v>90</v>
      </c>
      <c r="B22" s="68">
        <v>0</v>
      </c>
      <c r="C22" s="68">
        <v>0</v>
      </c>
      <c r="D22" s="68">
        <v>0</v>
      </c>
      <c r="E22" s="68">
        <v>0</v>
      </c>
      <c r="F22" s="69"/>
      <c r="G22" s="68">
        <v>1135</v>
      </c>
      <c r="H22" s="68">
        <v>0</v>
      </c>
      <c r="I22" s="68">
        <v>0</v>
      </c>
      <c r="J22" s="68">
        <v>0</v>
      </c>
      <c r="K22" s="68">
        <v>0</v>
      </c>
    </row>
    <row r="23" spans="1:11" ht="16.5" customHeight="1" x14ac:dyDescent="0.3">
      <c r="A23" s="49" t="s">
        <v>91</v>
      </c>
      <c r="B23" s="70">
        <v>0</v>
      </c>
      <c r="C23" s="70">
        <v>0</v>
      </c>
      <c r="D23" s="70">
        <v>0</v>
      </c>
      <c r="E23" s="70">
        <v>0</v>
      </c>
      <c r="F23" s="70"/>
      <c r="G23" s="70">
        <v>48</v>
      </c>
      <c r="H23" s="70">
        <v>8</v>
      </c>
      <c r="I23" s="70">
        <v>1</v>
      </c>
      <c r="J23" s="70">
        <v>0</v>
      </c>
      <c r="K23" s="70">
        <v>39</v>
      </c>
    </row>
    <row r="24" spans="1:11" ht="16.5" customHeight="1" x14ac:dyDescent="0.3">
      <c r="A24" s="49" t="s">
        <v>92</v>
      </c>
      <c r="B24" s="68">
        <v>2</v>
      </c>
      <c r="C24" s="68">
        <v>0</v>
      </c>
      <c r="D24" s="68">
        <v>0</v>
      </c>
      <c r="E24" s="68">
        <v>0</v>
      </c>
      <c r="F24" s="69"/>
      <c r="G24" s="68">
        <v>378</v>
      </c>
      <c r="H24" s="68">
        <v>0</v>
      </c>
      <c r="I24" s="68">
        <v>0</v>
      </c>
      <c r="J24" s="68">
        <v>0</v>
      </c>
      <c r="K24" s="68">
        <v>0</v>
      </c>
    </row>
    <row r="25" spans="1:11" ht="16.5" customHeight="1" x14ac:dyDescent="0.3">
      <c r="A25" s="49" t="s">
        <v>93</v>
      </c>
      <c r="B25" s="70">
        <v>0</v>
      </c>
      <c r="C25" s="70">
        <v>0</v>
      </c>
      <c r="D25" s="70">
        <v>0</v>
      </c>
      <c r="E25" s="70">
        <v>0</v>
      </c>
      <c r="F25" s="70"/>
      <c r="G25" s="70">
        <v>0</v>
      </c>
      <c r="H25" s="70">
        <v>0</v>
      </c>
      <c r="I25" s="70">
        <v>0</v>
      </c>
      <c r="J25" s="70">
        <v>0</v>
      </c>
      <c r="K25" s="70">
        <v>0</v>
      </c>
    </row>
    <row r="26" spans="1:11" ht="16.5" customHeight="1" x14ac:dyDescent="0.3">
      <c r="A26" s="49" t="s">
        <v>94</v>
      </c>
      <c r="B26" s="68">
        <v>0</v>
      </c>
      <c r="C26" s="68">
        <v>0</v>
      </c>
      <c r="D26" s="68">
        <v>0</v>
      </c>
      <c r="E26" s="68">
        <v>0</v>
      </c>
      <c r="F26" s="69"/>
      <c r="G26" s="68">
        <v>71</v>
      </c>
      <c r="H26" s="68">
        <v>30</v>
      </c>
      <c r="I26" s="68">
        <v>10</v>
      </c>
      <c r="J26" s="68">
        <v>18</v>
      </c>
      <c r="K26" s="68">
        <v>13</v>
      </c>
    </row>
    <row r="27" spans="1:11" ht="16.5" customHeight="1" x14ac:dyDescent="0.3">
      <c r="A27" s="49" t="s">
        <v>95</v>
      </c>
      <c r="B27" s="70">
        <v>0</v>
      </c>
      <c r="C27" s="70">
        <v>0</v>
      </c>
      <c r="D27" s="70">
        <v>0</v>
      </c>
      <c r="E27" s="70">
        <v>0</v>
      </c>
      <c r="F27" s="70"/>
      <c r="G27" s="70">
        <v>13</v>
      </c>
      <c r="H27" s="70">
        <v>0</v>
      </c>
      <c r="I27" s="70">
        <v>1</v>
      </c>
      <c r="J27" s="70">
        <v>2</v>
      </c>
      <c r="K27" s="70">
        <v>10</v>
      </c>
    </row>
    <row r="28" spans="1:11" ht="16.5" customHeight="1" x14ac:dyDescent="0.3">
      <c r="A28" s="49" t="s">
        <v>96</v>
      </c>
      <c r="B28" s="68">
        <v>0</v>
      </c>
      <c r="C28" s="68">
        <v>0</v>
      </c>
      <c r="D28" s="68">
        <v>0</v>
      </c>
      <c r="E28" s="68">
        <v>0</v>
      </c>
      <c r="F28" s="69"/>
      <c r="G28" s="68">
        <v>0</v>
      </c>
      <c r="H28" s="68">
        <v>0</v>
      </c>
      <c r="I28" s="68">
        <v>0</v>
      </c>
      <c r="J28" s="68">
        <v>0</v>
      </c>
      <c r="K28" s="68">
        <v>0</v>
      </c>
    </row>
    <row r="29" spans="1:11" ht="16.5" customHeight="1" x14ac:dyDescent="0.3">
      <c r="A29" s="49" t="s">
        <v>97</v>
      </c>
      <c r="B29" s="70">
        <v>0</v>
      </c>
      <c r="C29" s="70">
        <v>0</v>
      </c>
      <c r="D29" s="70">
        <v>0</v>
      </c>
      <c r="E29" s="70">
        <v>0</v>
      </c>
      <c r="F29" s="70"/>
      <c r="G29" s="70">
        <v>0</v>
      </c>
      <c r="H29" s="70">
        <v>0</v>
      </c>
      <c r="I29" s="70">
        <v>0</v>
      </c>
      <c r="J29" s="70">
        <v>0</v>
      </c>
      <c r="K29" s="70">
        <v>0</v>
      </c>
    </row>
    <row r="30" spans="1:11" ht="16.5" customHeight="1" x14ac:dyDescent="0.3">
      <c r="A30" s="49" t="s">
        <v>98</v>
      </c>
      <c r="B30" s="68">
        <v>0</v>
      </c>
      <c r="C30" s="68">
        <v>0</v>
      </c>
      <c r="D30" s="68">
        <v>0</v>
      </c>
      <c r="E30" s="68">
        <v>0</v>
      </c>
      <c r="F30" s="69"/>
      <c r="G30" s="68">
        <v>0</v>
      </c>
      <c r="H30" s="68">
        <v>0</v>
      </c>
      <c r="I30" s="68">
        <v>0</v>
      </c>
      <c r="J30" s="68">
        <v>0</v>
      </c>
      <c r="K30" s="68">
        <v>0</v>
      </c>
    </row>
    <row r="31" spans="1:11" ht="16.5" customHeight="1" x14ac:dyDescent="0.3">
      <c r="A31" s="49" t="s">
        <v>99</v>
      </c>
      <c r="B31" s="70">
        <v>0</v>
      </c>
      <c r="C31" s="70">
        <v>0</v>
      </c>
      <c r="D31" s="70">
        <v>0</v>
      </c>
      <c r="E31" s="70">
        <v>0</v>
      </c>
      <c r="F31" s="70"/>
      <c r="G31" s="70">
        <v>0</v>
      </c>
      <c r="H31" s="70">
        <v>0</v>
      </c>
      <c r="I31" s="70">
        <v>0</v>
      </c>
      <c r="J31" s="70">
        <v>0</v>
      </c>
      <c r="K31" s="70">
        <v>0</v>
      </c>
    </row>
    <row r="32" spans="1:11" ht="16.5" customHeight="1" x14ac:dyDescent="0.3">
      <c r="A32" s="49" t="s">
        <v>100</v>
      </c>
      <c r="B32" s="68">
        <v>4</v>
      </c>
      <c r="C32" s="68">
        <v>4</v>
      </c>
      <c r="D32" s="68">
        <v>0</v>
      </c>
      <c r="E32" s="68">
        <v>0</v>
      </c>
      <c r="F32" s="69"/>
      <c r="G32" s="68">
        <v>40</v>
      </c>
      <c r="H32" s="68">
        <v>8</v>
      </c>
      <c r="I32" s="68">
        <v>2</v>
      </c>
      <c r="J32" s="68">
        <v>23</v>
      </c>
      <c r="K32" s="68">
        <v>7</v>
      </c>
    </row>
    <row r="33" spans="1:11" ht="16.5" customHeight="1" x14ac:dyDescent="0.3">
      <c r="A33" s="49" t="s">
        <v>101</v>
      </c>
      <c r="B33" s="70">
        <v>11</v>
      </c>
      <c r="C33" s="70">
        <v>0</v>
      </c>
      <c r="D33" s="70">
        <v>0</v>
      </c>
      <c r="E33" s="70">
        <v>11</v>
      </c>
      <c r="F33" s="70"/>
      <c r="G33" s="70">
        <v>43</v>
      </c>
      <c r="H33" s="70">
        <v>0</v>
      </c>
      <c r="I33" s="70">
        <v>0</v>
      </c>
      <c r="J33" s="70">
        <v>0</v>
      </c>
      <c r="K33" s="70">
        <v>43</v>
      </c>
    </row>
    <row r="34" spans="1:11" ht="16.5" customHeight="1" x14ac:dyDescent="0.3">
      <c r="A34" s="49" t="s">
        <v>102</v>
      </c>
      <c r="B34" s="68">
        <v>0</v>
      </c>
      <c r="C34" s="68">
        <v>0</v>
      </c>
      <c r="D34" s="68">
        <v>0</v>
      </c>
      <c r="E34" s="68">
        <v>0</v>
      </c>
      <c r="F34" s="69"/>
      <c r="G34" s="68">
        <v>0</v>
      </c>
      <c r="H34" s="68">
        <v>0</v>
      </c>
      <c r="I34" s="68">
        <v>0</v>
      </c>
      <c r="J34" s="68">
        <v>0</v>
      </c>
      <c r="K34" s="68">
        <v>0</v>
      </c>
    </row>
    <row r="35" spans="1:11" ht="16.5" customHeight="1" x14ac:dyDescent="0.3">
      <c r="A35" s="49" t="s">
        <v>103</v>
      </c>
      <c r="B35" s="70">
        <v>0</v>
      </c>
      <c r="C35" s="70">
        <v>0</v>
      </c>
      <c r="D35" s="70">
        <v>0</v>
      </c>
      <c r="E35" s="70">
        <v>0</v>
      </c>
      <c r="F35" s="70"/>
      <c r="G35" s="70">
        <v>359</v>
      </c>
      <c r="H35" s="70">
        <v>36</v>
      </c>
      <c r="I35" s="70">
        <v>2</v>
      </c>
      <c r="J35" s="70">
        <v>163</v>
      </c>
      <c r="K35" s="70">
        <v>158</v>
      </c>
    </row>
    <row r="36" spans="1:11" ht="16.5" customHeight="1" x14ac:dyDescent="0.3">
      <c r="A36" s="53" t="s">
        <v>105</v>
      </c>
      <c r="B36" s="71">
        <v>18</v>
      </c>
      <c r="C36" s="71">
        <v>5</v>
      </c>
      <c r="D36" s="71">
        <v>0</v>
      </c>
      <c r="E36" s="71">
        <v>11</v>
      </c>
      <c r="F36" s="72"/>
      <c r="G36" s="71">
        <v>2855</v>
      </c>
      <c r="H36" s="71">
        <v>177</v>
      </c>
      <c r="I36" s="71">
        <v>56</v>
      </c>
      <c r="J36" s="71">
        <v>692</v>
      </c>
      <c r="K36" s="71">
        <v>417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LKS8CgdBNIpFvGdaUIcRQGzFu3kpdpPeorkM7lLxm1E2x1SVQMVTufg0ceyVEimObx73SbN7l5a8tzYmdcWHw==" saltValue="qMOyjcL2UOhVTr/5injZ+Q==" spinCount="100000" sheet="1" objects="1" scenarios="1"/>
  <mergeCells count="1">
    <mergeCell ref="A1:B1"/>
  </mergeCells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">
        <v>72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2016:Q1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4" t="s">
        <v>212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68">
        <v>845</v>
      </c>
      <c r="C8" s="68">
        <v>57</v>
      </c>
      <c r="D8" s="68">
        <v>201</v>
      </c>
      <c r="E8" s="68">
        <v>582</v>
      </c>
      <c r="F8" s="68">
        <v>0</v>
      </c>
      <c r="G8" s="68">
        <v>3</v>
      </c>
      <c r="H8" s="68">
        <v>0</v>
      </c>
      <c r="I8" s="68">
        <v>0</v>
      </c>
      <c r="J8" s="68">
        <v>0</v>
      </c>
      <c r="K8" s="88">
        <v>2</v>
      </c>
    </row>
    <row r="9" spans="1:11" s="52" customFormat="1" ht="16.5" customHeight="1" x14ac:dyDescent="0.3">
      <c r="A9" s="50" t="s">
        <v>77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97">
        <v>0</v>
      </c>
    </row>
    <row r="10" spans="1:11" ht="16.5" customHeight="1" x14ac:dyDescent="0.3">
      <c r="A10" s="49" t="s">
        <v>78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88">
        <v>0</v>
      </c>
    </row>
    <row r="11" spans="1:11" ht="16.5" customHeight="1" x14ac:dyDescent="0.3">
      <c r="A11" s="49" t="s">
        <v>79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97">
        <v>0</v>
      </c>
    </row>
    <row r="12" spans="1:11" ht="16.5" customHeight="1" x14ac:dyDescent="0.3">
      <c r="A12" s="49" t="s">
        <v>80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88">
        <v>0</v>
      </c>
    </row>
    <row r="13" spans="1:11" ht="16.5" customHeight="1" x14ac:dyDescent="0.3">
      <c r="A13" s="49" t="s">
        <v>81</v>
      </c>
      <c r="B13" s="70">
        <v>309</v>
      </c>
      <c r="C13" s="70">
        <v>151</v>
      </c>
      <c r="D13" s="70">
        <v>115</v>
      </c>
      <c r="E13" s="70">
        <v>30</v>
      </c>
      <c r="F13" s="70">
        <v>3</v>
      </c>
      <c r="G13" s="70">
        <v>0</v>
      </c>
      <c r="H13" s="70">
        <v>0</v>
      </c>
      <c r="I13" s="70">
        <v>0</v>
      </c>
      <c r="J13" s="70">
        <v>0</v>
      </c>
      <c r="K13" s="97">
        <v>10</v>
      </c>
    </row>
    <row r="14" spans="1:11" ht="16.5" customHeight="1" x14ac:dyDescent="0.3">
      <c r="A14" s="49" t="s">
        <v>82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88">
        <v>0</v>
      </c>
    </row>
    <row r="15" spans="1:11" ht="16.5" customHeight="1" x14ac:dyDescent="0.3">
      <c r="A15" s="49" t="s">
        <v>83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97">
        <v>0</v>
      </c>
    </row>
    <row r="16" spans="1:11" ht="16.5" customHeight="1" x14ac:dyDescent="0.3">
      <c r="A16" s="49" t="s">
        <v>84</v>
      </c>
      <c r="B16" s="68">
        <v>3797</v>
      </c>
      <c r="C16" s="68">
        <v>168</v>
      </c>
      <c r="D16" s="68">
        <v>646</v>
      </c>
      <c r="E16" s="68">
        <v>2488</v>
      </c>
      <c r="F16" s="68">
        <v>6</v>
      </c>
      <c r="G16" s="68">
        <v>295</v>
      </c>
      <c r="H16" s="68">
        <v>0</v>
      </c>
      <c r="I16" s="68">
        <v>0</v>
      </c>
      <c r="J16" s="68">
        <v>6</v>
      </c>
      <c r="K16" s="88">
        <v>188</v>
      </c>
    </row>
    <row r="17" spans="1:11" ht="16.5" customHeight="1" x14ac:dyDescent="0.3">
      <c r="A17" s="49" t="s">
        <v>85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97">
        <v>0</v>
      </c>
    </row>
    <row r="18" spans="1:11" ht="16.5" customHeight="1" x14ac:dyDescent="0.3">
      <c r="A18" s="49" t="s">
        <v>86</v>
      </c>
      <c r="B18" s="68">
        <v>31</v>
      </c>
      <c r="C18" s="68">
        <v>9</v>
      </c>
      <c r="D18" s="68">
        <v>4</v>
      </c>
      <c r="E18" s="68">
        <v>1</v>
      </c>
      <c r="F18" s="68">
        <v>3</v>
      </c>
      <c r="G18" s="68">
        <v>7</v>
      </c>
      <c r="H18" s="68">
        <v>0</v>
      </c>
      <c r="I18" s="68">
        <v>0</v>
      </c>
      <c r="J18" s="68">
        <v>5</v>
      </c>
      <c r="K18" s="88">
        <v>2</v>
      </c>
    </row>
    <row r="19" spans="1:11" ht="16.5" customHeight="1" x14ac:dyDescent="0.3">
      <c r="A19" s="49" t="s">
        <v>87</v>
      </c>
      <c r="B19" s="70">
        <v>2064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97">
        <v>0</v>
      </c>
    </row>
    <row r="20" spans="1:11" ht="16.5" customHeight="1" x14ac:dyDescent="0.3">
      <c r="A20" s="49" t="s">
        <v>88</v>
      </c>
      <c r="B20" s="68">
        <v>320</v>
      </c>
      <c r="C20" s="68">
        <v>0</v>
      </c>
      <c r="D20" s="68">
        <v>3</v>
      </c>
      <c r="E20" s="68">
        <v>3</v>
      </c>
      <c r="F20" s="68">
        <v>0</v>
      </c>
      <c r="G20" s="68">
        <v>239</v>
      </c>
      <c r="H20" s="68">
        <v>0</v>
      </c>
      <c r="I20" s="68">
        <v>0</v>
      </c>
      <c r="J20" s="68">
        <v>75</v>
      </c>
      <c r="K20" s="88">
        <v>0</v>
      </c>
    </row>
    <row r="21" spans="1:11" ht="16.5" customHeight="1" x14ac:dyDescent="0.3">
      <c r="A21" s="49" t="s">
        <v>89</v>
      </c>
      <c r="B21" s="70">
        <v>2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97">
        <v>2</v>
      </c>
    </row>
    <row r="22" spans="1:11" ht="16.5" customHeight="1" x14ac:dyDescent="0.3">
      <c r="A22" s="49" t="s">
        <v>90</v>
      </c>
      <c r="B22" s="68">
        <v>3419</v>
      </c>
      <c r="C22" s="68">
        <v>330</v>
      </c>
      <c r="D22" s="68">
        <v>535</v>
      </c>
      <c r="E22" s="68">
        <v>1066</v>
      </c>
      <c r="F22" s="68">
        <v>14</v>
      </c>
      <c r="G22" s="68">
        <v>303</v>
      </c>
      <c r="H22" s="68">
        <v>0</v>
      </c>
      <c r="I22" s="68">
        <v>170</v>
      </c>
      <c r="J22" s="68">
        <v>0</v>
      </c>
      <c r="K22" s="88">
        <v>1001</v>
      </c>
    </row>
    <row r="23" spans="1:11" ht="16.5" customHeight="1" x14ac:dyDescent="0.3">
      <c r="A23" s="49" t="s">
        <v>91</v>
      </c>
      <c r="B23" s="70">
        <v>520</v>
      </c>
      <c r="C23" s="70">
        <v>94</v>
      </c>
      <c r="D23" s="70">
        <v>28</v>
      </c>
      <c r="E23" s="70">
        <v>23</v>
      </c>
      <c r="F23" s="70">
        <v>0</v>
      </c>
      <c r="G23" s="70">
        <v>33</v>
      </c>
      <c r="H23" s="70">
        <v>0</v>
      </c>
      <c r="I23" s="70">
        <v>40</v>
      </c>
      <c r="J23" s="70">
        <v>32</v>
      </c>
      <c r="K23" s="97">
        <v>270</v>
      </c>
    </row>
    <row r="24" spans="1:11" ht="16.5" customHeight="1" x14ac:dyDescent="0.3">
      <c r="A24" s="49" t="s">
        <v>92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88">
        <v>0</v>
      </c>
    </row>
    <row r="25" spans="1:11" ht="16.5" customHeight="1" x14ac:dyDescent="0.3">
      <c r="A25" s="49" t="s">
        <v>93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97">
        <v>0</v>
      </c>
    </row>
    <row r="26" spans="1:11" ht="16.5" customHeight="1" x14ac:dyDescent="0.3">
      <c r="A26" s="49" t="s">
        <v>94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88">
        <v>0</v>
      </c>
    </row>
    <row r="27" spans="1:11" ht="16.5" customHeight="1" x14ac:dyDescent="0.3">
      <c r="A27" s="49" t="s">
        <v>95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97">
        <v>0</v>
      </c>
    </row>
    <row r="28" spans="1:11" ht="16.5" customHeight="1" x14ac:dyDescent="0.3">
      <c r="A28" s="49" t="s">
        <v>96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88">
        <v>0</v>
      </c>
    </row>
    <row r="29" spans="1:11" ht="16.5" customHeight="1" x14ac:dyDescent="0.3">
      <c r="A29" s="49" t="s">
        <v>97</v>
      </c>
      <c r="B29" s="70">
        <v>4</v>
      </c>
      <c r="C29" s="70">
        <v>1</v>
      </c>
      <c r="D29" s="70">
        <v>2</v>
      </c>
      <c r="E29" s="70">
        <v>1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97">
        <v>0</v>
      </c>
    </row>
    <row r="30" spans="1:11" ht="16.5" customHeight="1" x14ac:dyDescent="0.3">
      <c r="A30" s="49" t="s">
        <v>98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88">
        <v>0</v>
      </c>
    </row>
    <row r="31" spans="1:11" ht="16.5" customHeight="1" x14ac:dyDescent="0.3">
      <c r="A31" s="49" t="s">
        <v>99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97">
        <v>0</v>
      </c>
    </row>
    <row r="32" spans="1:11" ht="16.5" customHeight="1" x14ac:dyDescent="0.3">
      <c r="A32" s="49" t="s">
        <v>100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88">
        <v>0</v>
      </c>
    </row>
    <row r="33" spans="1:11" ht="16.5" customHeight="1" x14ac:dyDescent="0.3">
      <c r="A33" s="49" t="s">
        <v>101</v>
      </c>
      <c r="B33" s="70">
        <v>48</v>
      </c>
      <c r="C33" s="70">
        <v>0</v>
      </c>
      <c r="D33" s="70">
        <v>0</v>
      </c>
      <c r="E33" s="70">
        <v>0</v>
      </c>
      <c r="F33" s="70">
        <v>0</v>
      </c>
      <c r="G33" s="70">
        <v>12</v>
      </c>
      <c r="H33" s="70">
        <v>0</v>
      </c>
      <c r="I33" s="70">
        <v>0</v>
      </c>
      <c r="J33" s="70">
        <v>1</v>
      </c>
      <c r="K33" s="97">
        <v>35</v>
      </c>
    </row>
    <row r="34" spans="1:11" ht="16.5" customHeight="1" x14ac:dyDescent="0.3">
      <c r="A34" s="49" t="s">
        <v>102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88">
        <v>0</v>
      </c>
    </row>
    <row r="35" spans="1:11" ht="16.5" customHeight="1" x14ac:dyDescent="0.3">
      <c r="A35" s="49" t="s">
        <v>103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97">
        <v>0</v>
      </c>
    </row>
    <row r="36" spans="1:11" ht="16.5" customHeight="1" x14ac:dyDescent="0.3">
      <c r="A36" s="53" t="s">
        <v>105</v>
      </c>
      <c r="B36" s="71">
        <v>11359</v>
      </c>
      <c r="C36" s="71">
        <v>810</v>
      </c>
      <c r="D36" s="71">
        <v>1534</v>
      </c>
      <c r="E36" s="71">
        <v>4194</v>
      </c>
      <c r="F36" s="71">
        <v>26</v>
      </c>
      <c r="G36" s="71">
        <v>892</v>
      </c>
      <c r="H36" s="71">
        <v>0</v>
      </c>
      <c r="I36" s="71">
        <v>210</v>
      </c>
      <c r="J36" s="71">
        <v>119</v>
      </c>
      <c r="K36" s="91">
        <v>1510</v>
      </c>
    </row>
    <row r="37" spans="1:11" ht="16.5" customHeight="1" x14ac:dyDescent="0.3">
      <c r="A37" s="39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V1d80Jz+PD4eNLOH6UFBg6pAlG7werR2bqJG3imDwVn9L1qNVsJ+7Rpl0H6vPKQxVENuO5hT2xTaRdvFYvxNA==" saltValue="k7a+jPxYZF64rNQx14xBhg==" spinCount="100000" sheet="1" objects="1" scenarios="1"/>
  <mergeCells count="1">
    <mergeCell ref="A1:B1"/>
  </mergeCells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Contents'!C7</f>
        <v>Table 2.1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2016:Q1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110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106</v>
      </c>
      <c r="C6" s="65"/>
      <c r="D6" s="65"/>
      <c r="E6" s="41"/>
      <c r="F6" s="54" t="s">
        <v>107</v>
      </c>
      <c r="G6" s="65"/>
      <c r="H6" s="65"/>
      <c r="J6" s="54" t="s">
        <v>74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E7" s="41"/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05">
        <v>166855.81899999999</v>
      </c>
      <c r="C8" s="99">
        <v>77629.747000000003</v>
      </c>
      <c r="D8" s="105">
        <v>89226.072</v>
      </c>
      <c r="E8" s="41"/>
      <c r="F8" s="105">
        <v>-1202.0039999999999</v>
      </c>
      <c r="G8" s="99">
        <v>-1322.1669999999999</v>
      </c>
      <c r="H8" s="105">
        <v>120.163</v>
      </c>
      <c r="J8" s="134">
        <v>2070</v>
      </c>
      <c r="K8" s="135">
        <v>1048</v>
      </c>
      <c r="L8" s="134">
        <v>1022</v>
      </c>
    </row>
    <row r="9" spans="1:12" ht="16.5" customHeight="1" x14ac:dyDescent="0.3">
      <c r="A9" s="46" t="s">
        <v>77</v>
      </c>
      <c r="B9" s="6">
        <v>125622.24684624</v>
      </c>
      <c r="C9" s="107">
        <v>76532.813021474998</v>
      </c>
      <c r="D9" s="6">
        <v>49089.433824765001</v>
      </c>
      <c r="E9" s="41"/>
      <c r="F9" s="6">
        <v>0</v>
      </c>
      <c r="G9" s="107">
        <v>0</v>
      </c>
      <c r="H9" s="6">
        <v>0</v>
      </c>
      <c r="J9" s="82">
        <v>1352</v>
      </c>
      <c r="K9" s="136">
        <v>585</v>
      </c>
      <c r="L9" s="82">
        <v>767</v>
      </c>
    </row>
    <row r="10" spans="1:12" ht="16.5" customHeight="1" x14ac:dyDescent="0.3">
      <c r="A10" s="46" t="s">
        <v>78</v>
      </c>
      <c r="B10" s="105">
        <v>805.66323289644799</v>
      </c>
      <c r="C10" s="99">
        <v>800.91600089644805</v>
      </c>
      <c r="D10" s="105">
        <v>4.7472320000000003</v>
      </c>
      <c r="E10" s="41"/>
      <c r="F10" s="105">
        <v>10.888463983013301</v>
      </c>
      <c r="G10" s="99">
        <v>10.888463983013301</v>
      </c>
      <c r="H10" s="105">
        <v>0</v>
      </c>
      <c r="J10" s="134">
        <v>107</v>
      </c>
      <c r="K10" s="135">
        <v>106</v>
      </c>
      <c r="L10" s="134">
        <v>1</v>
      </c>
    </row>
    <row r="11" spans="1:12" ht="16.5" customHeight="1" x14ac:dyDescent="0.3">
      <c r="A11" s="46" t="s">
        <v>79</v>
      </c>
      <c r="B11" s="6">
        <v>16829.441999999999</v>
      </c>
      <c r="C11" s="107">
        <v>14071.441999999999</v>
      </c>
      <c r="D11" s="6">
        <v>2758</v>
      </c>
      <c r="E11" s="41"/>
      <c r="F11" s="6">
        <v>308.5</v>
      </c>
      <c r="G11" s="107">
        <v>308.5</v>
      </c>
      <c r="H11" s="6">
        <v>0</v>
      </c>
      <c r="J11" s="82">
        <v>113</v>
      </c>
      <c r="K11" s="136">
        <v>85</v>
      </c>
      <c r="L11" s="82">
        <v>28</v>
      </c>
    </row>
    <row r="12" spans="1:12" ht="16.5" customHeight="1" x14ac:dyDescent="0.3">
      <c r="A12" s="46" t="s">
        <v>80</v>
      </c>
      <c r="B12" s="105">
        <v>219252.9394</v>
      </c>
      <c r="C12" s="99">
        <v>206037.77359999999</v>
      </c>
      <c r="D12" s="105">
        <v>13215.165709999999</v>
      </c>
      <c r="E12" s="41"/>
      <c r="F12" s="105">
        <v>6506.4029829999999</v>
      </c>
      <c r="G12" s="99">
        <v>5096.1966650000004</v>
      </c>
      <c r="H12" s="105">
        <v>1410.206318</v>
      </c>
      <c r="J12" s="134">
        <v>146</v>
      </c>
      <c r="K12" s="135">
        <v>143</v>
      </c>
      <c r="L12" s="134">
        <v>3</v>
      </c>
    </row>
    <row r="13" spans="1:12" ht="16.5" customHeight="1" x14ac:dyDescent="0.3">
      <c r="A13" s="46" t="s">
        <v>81</v>
      </c>
      <c r="B13" s="6">
        <v>1899502.835</v>
      </c>
      <c r="C13" s="107">
        <v>796346.54599999997</v>
      </c>
      <c r="D13" s="6">
        <v>1103156.2890000001</v>
      </c>
      <c r="E13" s="41"/>
      <c r="F13" s="6">
        <v>-5844.9679999999998</v>
      </c>
      <c r="G13" s="107">
        <v>1739.826</v>
      </c>
      <c r="H13" s="6">
        <v>-7584.7939999999999</v>
      </c>
      <c r="J13" s="82">
        <v>938</v>
      </c>
      <c r="K13" s="136">
        <v>587</v>
      </c>
      <c r="L13" s="82">
        <v>351</v>
      </c>
    </row>
    <row r="14" spans="1:12" ht="16.5" customHeight="1" x14ac:dyDescent="0.3">
      <c r="A14" s="46" t="s">
        <v>82</v>
      </c>
      <c r="B14" s="105">
        <v>95600.649099999995</v>
      </c>
      <c r="C14" s="99">
        <v>76877.776689999999</v>
      </c>
      <c r="D14" s="105">
        <v>18722.87241</v>
      </c>
      <c r="E14" s="41"/>
      <c r="F14" s="105">
        <v>-371.000226</v>
      </c>
      <c r="G14" s="99">
        <v>-560.633557</v>
      </c>
      <c r="H14" s="105">
        <v>189.63333170000001</v>
      </c>
      <c r="J14" s="134">
        <v>458</v>
      </c>
      <c r="K14" s="135">
        <v>343</v>
      </c>
      <c r="L14" s="134">
        <v>115</v>
      </c>
    </row>
    <row r="15" spans="1:12" ht="16.5" customHeight="1" x14ac:dyDescent="0.3">
      <c r="A15" s="46" t="s">
        <v>83</v>
      </c>
      <c r="B15" s="6">
        <v>1666959</v>
      </c>
      <c r="C15" s="107">
        <v>757822</v>
      </c>
      <c r="D15" s="6">
        <v>909137</v>
      </c>
      <c r="E15" s="41"/>
      <c r="F15" s="6">
        <v>17200</v>
      </c>
      <c r="G15" s="107">
        <v>15600</v>
      </c>
      <c r="H15" s="6">
        <v>1600</v>
      </c>
      <c r="J15" s="82">
        <v>11050</v>
      </c>
      <c r="K15" s="136">
        <v>3310</v>
      </c>
      <c r="L15" s="82">
        <v>7740</v>
      </c>
    </row>
    <row r="16" spans="1:12" ht="16.5" customHeight="1" x14ac:dyDescent="0.3">
      <c r="A16" s="46" t="s">
        <v>84</v>
      </c>
      <c r="B16" s="105">
        <v>1760860.5419999999</v>
      </c>
      <c r="C16" s="99">
        <v>300736.53999999998</v>
      </c>
      <c r="D16" s="105">
        <v>1460124.0020000001</v>
      </c>
      <c r="E16" s="41"/>
      <c r="F16" s="105">
        <v>30750.376</v>
      </c>
      <c r="G16" s="99">
        <v>2518.7649999999999</v>
      </c>
      <c r="H16" s="105">
        <v>28231.611000000001</v>
      </c>
      <c r="J16" s="134">
        <v>5941</v>
      </c>
      <c r="K16" s="135">
        <v>1729</v>
      </c>
      <c r="L16" s="134">
        <v>4212</v>
      </c>
    </row>
    <row r="17" spans="1:12" ht="16.5" customHeight="1" x14ac:dyDescent="0.3">
      <c r="A17" s="46" t="s">
        <v>85</v>
      </c>
      <c r="B17" s="6">
        <v>6811.74</v>
      </c>
      <c r="C17" s="107">
        <v>4156.72</v>
      </c>
      <c r="D17" s="6">
        <v>2655.02</v>
      </c>
      <c r="E17" s="41"/>
      <c r="F17" s="6">
        <v>-130.25899999999999</v>
      </c>
      <c r="G17" s="107">
        <v>-130.25899999999999</v>
      </c>
      <c r="H17" s="6">
        <v>0</v>
      </c>
      <c r="J17" s="82">
        <v>165</v>
      </c>
      <c r="K17" s="136">
        <v>160</v>
      </c>
      <c r="L17" s="82">
        <v>5</v>
      </c>
    </row>
    <row r="18" spans="1:12" ht="16.5" customHeight="1" x14ac:dyDescent="0.3">
      <c r="A18" s="46" t="s">
        <v>86</v>
      </c>
      <c r="B18" s="105">
        <v>5659641.7802926097</v>
      </c>
      <c r="C18" s="99">
        <v>164722.63006859401</v>
      </c>
      <c r="D18" s="105">
        <v>5494919.1502240198</v>
      </c>
      <c r="E18" s="41"/>
      <c r="F18" s="105">
        <v>-101838.12553817</v>
      </c>
      <c r="G18" s="99">
        <v>13763.843316547</v>
      </c>
      <c r="H18" s="105">
        <v>-115601.96885472001</v>
      </c>
      <c r="J18" s="134">
        <v>605</v>
      </c>
      <c r="K18" s="135">
        <v>16</v>
      </c>
      <c r="L18" s="134">
        <v>589</v>
      </c>
    </row>
    <row r="19" spans="1:12" ht="16.5" customHeight="1" x14ac:dyDescent="0.3">
      <c r="A19" s="46" t="s">
        <v>87</v>
      </c>
      <c r="B19" s="6">
        <v>1830709</v>
      </c>
      <c r="C19" s="107">
        <v>1387492</v>
      </c>
      <c r="D19" s="6">
        <v>443217</v>
      </c>
      <c r="E19" s="41"/>
      <c r="F19" s="6">
        <v>-1628</v>
      </c>
      <c r="G19" s="107">
        <v>-1962</v>
      </c>
      <c r="H19" s="6">
        <v>334</v>
      </c>
      <c r="J19" s="82">
        <v>6242</v>
      </c>
      <c r="K19" s="136">
        <v>3901</v>
      </c>
      <c r="L19" s="82">
        <v>2341</v>
      </c>
    </row>
    <row r="20" spans="1:12" ht="16.5" customHeight="1" x14ac:dyDescent="0.3">
      <c r="A20" s="46" t="s">
        <v>88</v>
      </c>
      <c r="B20" s="105">
        <v>276194.15999999997</v>
      </c>
      <c r="C20" s="99">
        <v>221900.2</v>
      </c>
      <c r="D20" s="105">
        <v>54293.96</v>
      </c>
      <c r="E20" s="41"/>
      <c r="F20" s="105">
        <v>-1438.75</v>
      </c>
      <c r="G20" s="99">
        <v>-1113.74</v>
      </c>
      <c r="H20" s="105">
        <v>-325.01</v>
      </c>
      <c r="J20" s="134">
        <v>1202</v>
      </c>
      <c r="K20" s="135">
        <v>840</v>
      </c>
      <c r="L20" s="134">
        <v>362</v>
      </c>
    </row>
    <row r="21" spans="1:12" ht="16.5" customHeight="1" x14ac:dyDescent="0.3">
      <c r="A21" s="46" t="s">
        <v>89</v>
      </c>
      <c r="B21" s="6">
        <v>44051.87</v>
      </c>
      <c r="C21" s="107">
        <v>26625.11</v>
      </c>
      <c r="D21" s="6">
        <v>17426.759999999998</v>
      </c>
      <c r="E21" s="41"/>
      <c r="F21" s="6">
        <v>-959.4</v>
      </c>
      <c r="G21" s="107">
        <v>-921.68</v>
      </c>
      <c r="H21" s="6">
        <v>-37.72</v>
      </c>
      <c r="J21" s="82">
        <v>1270</v>
      </c>
      <c r="K21" s="136">
        <v>771</v>
      </c>
      <c r="L21" s="82">
        <v>499</v>
      </c>
    </row>
    <row r="22" spans="1:12" ht="16.5" customHeight="1" x14ac:dyDescent="0.3">
      <c r="A22" s="46" t="s">
        <v>90</v>
      </c>
      <c r="B22" s="105">
        <v>3395404</v>
      </c>
      <c r="C22" s="99">
        <v>2847418</v>
      </c>
      <c r="D22" s="105">
        <v>547986</v>
      </c>
      <c r="E22" s="41"/>
      <c r="F22" s="105">
        <v>-15310</v>
      </c>
      <c r="G22" s="99">
        <v>-21750</v>
      </c>
      <c r="H22" s="105">
        <v>6440</v>
      </c>
      <c r="J22" s="134">
        <v>14179</v>
      </c>
      <c r="K22" s="135">
        <v>9768</v>
      </c>
      <c r="L22" s="134">
        <v>4411</v>
      </c>
    </row>
    <row r="23" spans="1:12" ht="16.5" customHeight="1" x14ac:dyDescent="0.3">
      <c r="A23" s="46" t="s">
        <v>91</v>
      </c>
      <c r="B23" s="6">
        <v>9665.6094863957205</v>
      </c>
      <c r="C23" s="107">
        <v>2405.5956286999999</v>
      </c>
      <c r="D23" s="6">
        <v>7260.0138576957197</v>
      </c>
      <c r="E23" s="41"/>
      <c r="F23" s="6">
        <v>-543.47638635568001</v>
      </c>
      <c r="G23" s="107">
        <v>-284.10729608999998</v>
      </c>
      <c r="H23" s="6">
        <v>-259.36909026567997</v>
      </c>
      <c r="J23" s="82">
        <v>618</v>
      </c>
      <c r="K23" s="136">
        <v>86</v>
      </c>
      <c r="L23" s="82">
        <v>532</v>
      </c>
    </row>
    <row r="24" spans="1:12" ht="16.5" customHeight="1" x14ac:dyDescent="0.3">
      <c r="A24" s="46" t="s">
        <v>92</v>
      </c>
      <c r="B24" s="105">
        <v>738737</v>
      </c>
      <c r="C24" s="99">
        <v>33177</v>
      </c>
      <c r="D24" s="105">
        <v>705560</v>
      </c>
      <c r="E24" s="41"/>
      <c r="F24" s="105">
        <v>5975</v>
      </c>
      <c r="G24" s="99">
        <v>-379</v>
      </c>
      <c r="H24" s="105">
        <v>6354</v>
      </c>
      <c r="J24" s="134">
        <v>1832</v>
      </c>
      <c r="K24" s="135">
        <v>99</v>
      </c>
      <c r="L24" s="134">
        <v>1733</v>
      </c>
    </row>
    <row r="25" spans="1:12" ht="16.5" customHeight="1" x14ac:dyDescent="0.3">
      <c r="A25" s="46" t="s">
        <v>93</v>
      </c>
      <c r="B25" s="6">
        <v>897998</v>
      </c>
      <c r="C25" s="107">
        <v>897998</v>
      </c>
      <c r="D25" s="6">
        <v>0</v>
      </c>
      <c r="E25" s="41"/>
      <c r="F25" s="6">
        <v>17116</v>
      </c>
      <c r="G25" s="107">
        <v>17116</v>
      </c>
      <c r="H25" s="6">
        <v>0</v>
      </c>
      <c r="J25" s="82">
        <v>684</v>
      </c>
      <c r="K25" s="136">
        <v>684</v>
      </c>
      <c r="L25" s="82">
        <v>0</v>
      </c>
    </row>
    <row r="26" spans="1:12" ht="16.5" customHeight="1" x14ac:dyDescent="0.3">
      <c r="A26" s="46" t="s">
        <v>94</v>
      </c>
      <c r="B26" s="105">
        <v>255080.712</v>
      </c>
      <c r="C26" s="99">
        <v>92156.506999999998</v>
      </c>
      <c r="D26" s="105">
        <v>162924.20499999999</v>
      </c>
      <c r="E26" s="41"/>
      <c r="F26" s="105">
        <v>-230.458</v>
      </c>
      <c r="G26" s="99">
        <v>-1660.4690000000001</v>
      </c>
      <c r="H26" s="105">
        <v>1430.011</v>
      </c>
      <c r="J26" s="134">
        <v>817</v>
      </c>
      <c r="K26" s="135">
        <v>316</v>
      </c>
      <c r="L26" s="134">
        <v>501</v>
      </c>
    </row>
    <row r="27" spans="1:12" ht="16.5" customHeight="1" x14ac:dyDescent="0.3">
      <c r="A27" s="46" t="s">
        <v>95</v>
      </c>
      <c r="B27" s="6">
        <v>22314.5067528236</v>
      </c>
      <c r="C27" s="107">
        <v>7235.5469888551797</v>
      </c>
      <c r="D27" s="6">
        <v>15078.9597639684</v>
      </c>
      <c r="E27" s="41"/>
      <c r="F27" s="6">
        <v>-329.98152829999998</v>
      </c>
      <c r="G27" s="107">
        <v>-255.31843465</v>
      </c>
      <c r="H27" s="6">
        <v>-74.663093649999993</v>
      </c>
      <c r="J27" s="82">
        <v>428</v>
      </c>
      <c r="K27" s="136">
        <v>135</v>
      </c>
      <c r="L27" s="82">
        <v>293</v>
      </c>
    </row>
    <row r="28" spans="1:12" ht="16.5" customHeight="1" x14ac:dyDescent="0.3">
      <c r="A28" s="46" t="s">
        <v>96</v>
      </c>
      <c r="B28" s="105">
        <v>39623.273000000001</v>
      </c>
      <c r="C28" s="99">
        <v>21016.582999999999</v>
      </c>
      <c r="D28" s="105">
        <v>18606.689999999999</v>
      </c>
      <c r="E28" s="41"/>
      <c r="F28" s="105">
        <v>5.6070000000000002</v>
      </c>
      <c r="G28" s="99">
        <v>2.9689999999999999</v>
      </c>
      <c r="H28" s="105">
        <v>2.6440000000000001</v>
      </c>
      <c r="J28" s="134">
        <v>102</v>
      </c>
      <c r="K28" s="135">
        <v>74</v>
      </c>
      <c r="L28" s="134">
        <v>28</v>
      </c>
    </row>
    <row r="29" spans="1:12" ht="16.5" customHeight="1" x14ac:dyDescent="0.3">
      <c r="A29" s="46" t="s">
        <v>97</v>
      </c>
      <c r="B29" s="6">
        <v>5572.826</v>
      </c>
      <c r="C29" s="107">
        <v>3928</v>
      </c>
      <c r="D29" s="6">
        <v>1644.826</v>
      </c>
      <c r="E29" s="41"/>
      <c r="F29" s="6">
        <v>-104.01900000000001</v>
      </c>
      <c r="G29" s="107">
        <v>-29.728000000000002</v>
      </c>
      <c r="H29" s="6">
        <v>-74.290999999999997</v>
      </c>
      <c r="J29" s="82">
        <v>88</v>
      </c>
      <c r="K29" s="136">
        <v>67</v>
      </c>
      <c r="L29" s="82">
        <v>21</v>
      </c>
    </row>
    <row r="30" spans="1:12" ht="16.5" customHeight="1" x14ac:dyDescent="0.3">
      <c r="A30" s="46" t="s">
        <v>98</v>
      </c>
      <c r="B30" s="105">
        <v>2216.6089999999999</v>
      </c>
      <c r="C30" s="99">
        <v>2216.6089999999999</v>
      </c>
      <c r="D30" s="105">
        <v>0</v>
      </c>
      <c r="E30" s="41"/>
      <c r="F30" s="105">
        <v>-14.826000000000001</v>
      </c>
      <c r="G30" s="99">
        <v>-14.826000000000001</v>
      </c>
      <c r="H30" s="105">
        <v>0</v>
      </c>
      <c r="J30" s="134">
        <v>114</v>
      </c>
      <c r="K30" s="135">
        <v>114</v>
      </c>
      <c r="L30" s="134">
        <v>0</v>
      </c>
    </row>
    <row r="31" spans="1:12" ht="16.5" customHeight="1" x14ac:dyDescent="0.3">
      <c r="A31" s="46" t="s">
        <v>99</v>
      </c>
      <c r="B31" s="6">
        <v>249574</v>
      </c>
      <c r="C31" s="107">
        <v>181794</v>
      </c>
      <c r="D31" s="6">
        <v>67780</v>
      </c>
      <c r="E31" s="41"/>
      <c r="F31" s="6">
        <v>-686</v>
      </c>
      <c r="G31" s="107">
        <v>-1361</v>
      </c>
      <c r="H31" s="6">
        <v>675</v>
      </c>
      <c r="J31" s="82">
        <v>2311</v>
      </c>
      <c r="K31" s="136">
        <v>1528</v>
      </c>
      <c r="L31" s="82">
        <v>783</v>
      </c>
    </row>
    <row r="32" spans="1:12" ht="16.5" customHeight="1" x14ac:dyDescent="0.3">
      <c r="A32" s="46" t="s">
        <v>100</v>
      </c>
      <c r="B32" s="105">
        <v>2547620</v>
      </c>
      <c r="C32" s="99">
        <v>2349922</v>
      </c>
      <c r="D32" s="105">
        <v>197698</v>
      </c>
      <c r="E32" s="41"/>
      <c r="F32" s="105">
        <v>-4045</v>
      </c>
      <c r="G32" s="99">
        <v>-4953</v>
      </c>
      <c r="H32" s="105">
        <v>908</v>
      </c>
      <c r="J32" s="134">
        <v>545</v>
      </c>
      <c r="K32" s="135">
        <v>451</v>
      </c>
      <c r="L32" s="134">
        <v>94</v>
      </c>
    </row>
    <row r="33" spans="1:12" ht="16.5" customHeight="1" x14ac:dyDescent="0.3">
      <c r="A33" s="46" t="s">
        <v>101</v>
      </c>
      <c r="B33" s="6">
        <v>541668.30948638404</v>
      </c>
      <c r="C33" s="107">
        <v>446676.04285013798</v>
      </c>
      <c r="D33" s="6">
        <v>94992.266636246102</v>
      </c>
      <c r="E33" s="41"/>
      <c r="F33" s="6">
        <v>7655.5010452303304</v>
      </c>
      <c r="G33" s="107">
        <v>5948.8247296500804</v>
      </c>
      <c r="H33" s="6">
        <v>1706.67631558025</v>
      </c>
      <c r="J33" s="82">
        <v>1053</v>
      </c>
      <c r="K33" s="136">
        <v>874</v>
      </c>
      <c r="L33" s="82">
        <v>179</v>
      </c>
    </row>
    <row r="34" spans="1:12" ht="16.5" customHeight="1" x14ac:dyDescent="0.3">
      <c r="A34" s="46" t="s">
        <v>102</v>
      </c>
      <c r="B34" s="105">
        <v>91575.087114349997</v>
      </c>
      <c r="C34" s="99">
        <v>37268.181589139997</v>
      </c>
      <c r="D34" s="105">
        <v>54306.905525210001</v>
      </c>
      <c r="E34" s="41"/>
      <c r="F34" s="105">
        <v>-1495.8147875985001</v>
      </c>
      <c r="G34" s="99">
        <v>-1495.8147875985001</v>
      </c>
      <c r="H34" s="105">
        <v>0</v>
      </c>
      <c r="J34" s="134">
        <v>450</v>
      </c>
      <c r="K34" s="135">
        <v>400</v>
      </c>
      <c r="L34" s="134">
        <v>50</v>
      </c>
    </row>
    <row r="35" spans="1:12" ht="16.5" customHeight="1" x14ac:dyDescent="0.3">
      <c r="A35" s="46" t="s">
        <v>103</v>
      </c>
      <c r="B35" s="6">
        <v>1106356.129</v>
      </c>
      <c r="C35" s="107">
        <v>798870.60900000005</v>
      </c>
      <c r="D35" s="6">
        <v>307485.52</v>
      </c>
      <c r="E35" s="41"/>
      <c r="F35" s="6">
        <v>-1022.746</v>
      </c>
      <c r="G35" s="107">
        <v>-724.26800000000003</v>
      </c>
      <c r="H35" s="6">
        <v>-298.47800000000001</v>
      </c>
      <c r="J35" s="82">
        <v>2913</v>
      </c>
      <c r="K35" s="136">
        <v>1925</v>
      </c>
      <c r="L35" s="82">
        <v>988</v>
      </c>
    </row>
    <row r="36" spans="1:12" ht="16.5" customHeight="1" x14ac:dyDescent="0.3">
      <c r="A36" s="47" t="s">
        <v>105</v>
      </c>
      <c r="B36" s="153" t="s">
        <v>249</v>
      </c>
      <c r="C36" s="92" t="s">
        <v>249</v>
      </c>
      <c r="D36" s="153" t="s">
        <v>249</v>
      </c>
      <c r="E36" s="160"/>
      <c r="F36" s="153" t="s">
        <v>249</v>
      </c>
      <c r="G36" s="92" t="s">
        <v>249</v>
      </c>
      <c r="H36" s="153" t="s">
        <v>249</v>
      </c>
      <c r="J36" s="137">
        <v>57793</v>
      </c>
      <c r="K36" s="138">
        <v>30145</v>
      </c>
      <c r="L36" s="137">
        <v>27648</v>
      </c>
    </row>
    <row r="37" spans="1:12" ht="16.5" customHeight="1" x14ac:dyDescent="0.3">
      <c r="A37" s="44"/>
      <c r="B37" s="6"/>
      <c r="C37" s="107"/>
      <c r="D37" s="6"/>
      <c r="E37" s="41"/>
    </row>
    <row r="38" spans="1:12" ht="16.5" customHeight="1" x14ac:dyDescent="0.25">
      <c r="E38" s="41"/>
    </row>
  </sheetData>
  <sheetProtection algorithmName="SHA-512" hashValue="Up9N1Ozt/LG/xZCkb0ByHPcEJhQA5MPpYtUY4KXajQ4qRUdFaAOmTILfQ7E6S32fQvfvG039zGL0fAnmA3X4HQ==" saltValue="oHUb0Y2ePLSBwGFgnUaskw==" spinCount="100000" sheet="1" objects="1" scenarios="1"/>
  <mergeCells count="1">
    <mergeCell ref="A1:B1"/>
  </mergeCells>
  <conditionalFormatting sqref="B8:D35 F8:H35 B37:D37">
    <cfRule type="cellIs" dxfId="120" priority="11" operator="between">
      <formula>0</formula>
      <formula>0.1</formula>
    </cfRule>
    <cfRule type="cellIs" dxfId="119" priority="12" operator="lessThan">
      <formula>0</formula>
    </cfRule>
    <cfRule type="cellIs" dxfId="118" priority="13" operator="greaterThanOrEqual">
      <formula>0.1</formula>
    </cfRule>
  </conditionalFormatting>
  <conditionalFormatting sqref="A1:XFD7 A37:XFD1048576 M8:XFD36 A8:I35 E36 I36">
    <cfRule type="cellIs" dxfId="117" priority="10" operator="between">
      <formula>-0.1</formula>
      <formula>0</formula>
    </cfRule>
  </conditionalFormatting>
  <conditionalFormatting sqref="A36">
    <cfRule type="cellIs" dxfId="116" priority="9" operator="between">
      <formula>-0.1</formula>
      <formula>0</formula>
    </cfRule>
  </conditionalFormatting>
  <conditionalFormatting sqref="B36:D36">
    <cfRule type="cellIs" dxfId="115" priority="6" operator="between">
      <formula>0</formula>
      <formula>0.1</formula>
    </cfRule>
    <cfRule type="cellIs" dxfId="114" priority="7" operator="lessThan">
      <formula>0</formula>
    </cfRule>
    <cfRule type="cellIs" dxfId="113" priority="8" operator="greaterThanOrEqual">
      <formula>0.1</formula>
    </cfRule>
  </conditionalFormatting>
  <conditionalFormatting sqref="B36:D36">
    <cfRule type="cellIs" dxfId="112" priority="5" operator="between">
      <formula>-0.1</formula>
      <formula>0</formula>
    </cfRule>
  </conditionalFormatting>
  <conditionalFormatting sqref="F36:H36">
    <cfRule type="cellIs" dxfId="111" priority="2" operator="between">
      <formula>0</formula>
      <formula>0.1</formula>
    </cfRule>
    <cfRule type="cellIs" dxfId="110" priority="3" operator="lessThan">
      <formula>0</formula>
    </cfRule>
    <cfRule type="cellIs" dxfId="109" priority="4" operator="greaterThanOrEqual">
      <formula>0.1</formula>
    </cfRule>
  </conditionalFormatting>
  <conditionalFormatting sqref="F36:H36">
    <cfRule type="cellIs" dxfId="10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Contents'!B8</f>
        <v>Table 1.2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2016:Q1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104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245</v>
      </c>
      <c r="C6" s="65"/>
      <c r="D6" s="65"/>
      <c r="F6" s="54" t="s">
        <v>244</v>
      </c>
      <c r="G6" s="65"/>
      <c r="H6" s="65"/>
      <c r="J6" s="54" t="s">
        <v>243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0</v>
      </c>
      <c r="C8" s="135">
        <v>0</v>
      </c>
      <c r="D8" s="134">
        <v>0</v>
      </c>
      <c r="E8" s="113"/>
      <c r="F8" s="134">
        <v>0</v>
      </c>
      <c r="G8" s="135">
        <v>0</v>
      </c>
      <c r="H8" s="134">
        <v>0</v>
      </c>
      <c r="I8" s="106"/>
      <c r="J8" s="134">
        <v>0</v>
      </c>
      <c r="K8" s="135">
        <v>0</v>
      </c>
      <c r="L8" s="134">
        <v>0</v>
      </c>
    </row>
    <row r="9" spans="1:12" ht="16.5" customHeight="1" x14ac:dyDescent="0.3">
      <c r="A9" s="46" t="s">
        <v>77</v>
      </c>
      <c r="B9" s="82">
        <v>235.063908935</v>
      </c>
      <c r="C9" s="136">
        <v>235.063908935</v>
      </c>
      <c r="D9" s="82">
        <v>0</v>
      </c>
      <c r="E9" s="113"/>
      <c r="F9" s="82">
        <v>0</v>
      </c>
      <c r="G9" s="136">
        <v>0</v>
      </c>
      <c r="H9" s="82">
        <v>0</v>
      </c>
      <c r="I9" s="106"/>
      <c r="J9" s="82">
        <v>1</v>
      </c>
      <c r="K9" s="136">
        <v>1</v>
      </c>
      <c r="L9" s="82">
        <v>0</v>
      </c>
    </row>
    <row r="10" spans="1:12" ht="16.5" customHeight="1" x14ac:dyDescent="0.3">
      <c r="A10" s="46" t="s">
        <v>78</v>
      </c>
      <c r="B10" s="134">
        <v>0</v>
      </c>
      <c r="C10" s="135">
        <v>0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0</v>
      </c>
      <c r="K10" s="135">
        <v>0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0</v>
      </c>
      <c r="C12" s="135">
        <v>0</v>
      </c>
      <c r="D12" s="134">
        <v>0</v>
      </c>
      <c r="E12" s="113"/>
      <c r="F12" s="134">
        <v>0</v>
      </c>
      <c r="G12" s="135">
        <v>0</v>
      </c>
      <c r="H12" s="134">
        <v>0</v>
      </c>
      <c r="I12" s="106"/>
      <c r="J12" s="134">
        <v>0</v>
      </c>
      <c r="K12" s="135">
        <v>0</v>
      </c>
      <c r="L12" s="134">
        <v>0</v>
      </c>
    </row>
    <row r="13" spans="1:12" ht="16.5" customHeight="1" x14ac:dyDescent="0.3">
      <c r="A13" s="46" t="s">
        <v>81</v>
      </c>
      <c r="B13" s="82">
        <v>0</v>
      </c>
      <c r="C13" s="136">
        <v>0</v>
      </c>
      <c r="D13" s="82">
        <v>0</v>
      </c>
      <c r="E13" s="113"/>
      <c r="F13" s="82">
        <v>0</v>
      </c>
      <c r="G13" s="136">
        <v>0</v>
      </c>
      <c r="H13" s="82">
        <v>0</v>
      </c>
      <c r="I13" s="106"/>
      <c r="J13" s="82">
        <v>0</v>
      </c>
      <c r="K13" s="136">
        <v>0</v>
      </c>
      <c r="L13" s="82">
        <v>0</v>
      </c>
    </row>
    <row r="14" spans="1:12" ht="16.5" customHeight="1" x14ac:dyDescent="0.3">
      <c r="A14" s="46" t="s">
        <v>82</v>
      </c>
      <c r="B14" s="134">
        <v>175.28497730000001</v>
      </c>
      <c r="C14" s="135">
        <v>175.28497730000001</v>
      </c>
      <c r="D14" s="134">
        <v>0</v>
      </c>
      <c r="E14" s="113"/>
      <c r="F14" s="134">
        <v>-5.3136625999999998</v>
      </c>
      <c r="G14" s="135">
        <v>-5.3136625999999998</v>
      </c>
      <c r="H14" s="134">
        <v>0</v>
      </c>
      <c r="I14" s="106"/>
      <c r="J14" s="134">
        <v>3</v>
      </c>
      <c r="K14" s="135">
        <v>3</v>
      </c>
      <c r="L14" s="134">
        <v>0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43701.053999999996</v>
      </c>
      <c r="C16" s="135">
        <v>43701.053999999996</v>
      </c>
      <c r="D16" s="134">
        <v>0</v>
      </c>
      <c r="E16" s="113"/>
      <c r="F16" s="134">
        <v>-953.721</v>
      </c>
      <c r="G16" s="135">
        <v>-953.721</v>
      </c>
      <c r="H16" s="134">
        <v>0</v>
      </c>
      <c r="I16" s="106"/>
      <c r="J16" s="134">
        <v>105</v>
      </c>
      <c r="K16" s="135">
        <v>105</v>
      </c>
      <c r="L16" s="134">
        <v>0</v>
      </c>
    </row>
    <row r="17" spans="1:12" ht="16.5" customHeight="1" x14ac:dyDescent="0.3">
      <c r="A17" s="46" t="s">
        <v>85</v>
      </c>
      <c r="B17" s="82">
        <v>25.52</v>
      </c>
      <c r="C17" s="136">
        <v>25.52</v>
      </c>
      <c r="D17" s="82">
        <v>0</v>
      </c>
      <c r="E17" s="113"/>
      <c r="F17" s="82">
        <v>0.375</v>
      </c>
      <c r="G17" s="136">
        <v>0.375</v>
      </c>
      <c r="H17" s="82">
        <v>0</v>
      </c>
      <c r="I17" s="106"/>
      <c r="J17" s="82">
        <v>4</v>
      </c>
      <c r="K17" s="136">
        <v>4</v>
      </c>
      <c r="L17" s="82">
        <v>0</v>
      </c>
    </row>
    <row r="18" spans="1:12" ht="16.5" customHeight="1" x14ac:dyDescent="0.3">
      <c r="A18" s="46" t="s">
        <v>86</v>
      </c>
      <c r="B18" s="134">
        <v>10.73</v>
      </c>
      <c r="C18" s="135">
        <v>0</v>
      </c>
      <c r="D18" s="134">
        <v>10.73</v>
      </c>
      <c r="E18" s="113"/>
      <c r="F18" s="134">
        <v>0</v>
      </c>
      <c r="G18" s="135">
        <v>0</v>
      </c>
      <c r="H18" s="134">
        <v>0</v>
      </c>
      <c r="I18" s="106"/>
      <c r="J18" s="134">
        <v>1</v>
      </c>
      <c r="K18" s="135">
        <v>0</v>
      </c>
      <c r="L18" s="134">
        <v>1</v>
      </c>
    </row>
    <row r="19" spans="1:12" ht="16.5" customHeight="1" x14ac:dyDescent="0.3">
      <c r="A19" s="46" t="s">
        <v>87</v>
      </c>
      <c r="B19" s="82">
        <v>230010</v>
      </c>
      <c r="C19" s="136">
        <v>230010</v>
      </c>
      <c r="D19" s="82">
        <v>0</v>
      </c>
      <c r="E19" s="113"/>
      <c r="F19" s="82">
        <v>7024</v>
      </c>
      <c r="G19" s="136">
        <v>7024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0</v>
      </c>
      <c r="C20" s="135">
        <v>0</v>
      </c>
      <c r="D20" s="134">
        <v>0</v>
      </c>
      <c r="E20" s="113"/>
      <c r="F20" s="134">
        <v>0</v>
      </c>
      <c r="G20" s="135">
        <v>0</v>
      </c>
      <c r="H20" s="134">
        <v>0</v>
      </c>
      <c r="I20" s="106"/>
      <c r="J20" s="134">
        <v>0</v>
      </c>
      <c r="K20" s="135">
        <v>0</v>
      </c>
      <c r="L20" s="134">
        <v>0</v>
      </c>
    </row>
    <row r="21" spans="1:12" ht="16.5" customHeight="1" x14ac:dyDescent="0.3">
      <c r="A21" s="46" t="s">
        <v>89</v>
      </c>
      <c r="B21" s="82">
        <v>0</v>
      </c>
      <c r="C21" s="136">
        <v>0</v>
      </c>
      <c r="D21" s="82">
        <v>0</v>
      </c>
      <c r="E21" s="113"/>
      <c r="F21" s="82">
        <v>0</v>
      </c>
      <c r="G21" s="136">
        <v>0</v>
      </c>
      <c r="H21" s="82">
        <v>0</v>
      </c>
      <c r="I21" s="106"/>
      <c r="J21" s="82">
        <v>0</v>
      </c>
      <c r="K21" s="136">
        <v>0</v>
      </c>
      <c r="L21" s="82">
        <v>0</v>
      </c>
    </row>
    <row r="22" spans="1:12" ht="16.5" customHeight="1" x14ac:dyDescent="0.3">
      <c r="A22" s="46" t="s">
        <v>90</v>
      </c>
      <c r="B22" s="134">
        <v>80397</v>
      </c>
      <c r="C22" s="135">
        <v>80397</v>
      </c>
      <c r="D22" s="134">
        <v>0</v>
      </c>
      <c r="E22" s="113"/>
      <c r="F22" s="134">
        <v>0</v>
      </c>
      <c r="G22" s="135">
        <v>0</v>
      </c>
      <c r="H22" s="134">
        <v>0</v>
      </c>
      <c r="I22" s="106"/>
      <c r="J22" s="134">
        <v>453</v>
      </c>
      <c r="K22" s="135">
        <v>453</v>
      </c>
      <c r="L22" s="134">
        <v>0</v>
      </c>
    </row>
    <row r="23" spans="1:12" ht="16.5" customHeight="1" x14ac:dyDescent="0.3">
      <c r="A23" s="46" t="s">
        <v>91</v>
      </c>
      <c r="B23" s="82">
        <v>0</v>
      </c>
      <c r="C23" s="136">
        <v>0</v>
      </c>
      <c r="D23" s="82">
        <v>0</v>
      </c>
      <c r="E23" s="113"/>
      <c r="F23" s="82">
        <v>0</v>
      </c>
      <c r="G23" s="136">
        <v>0</v>
      </c>
      <c r="H23" s="82">
        <v>0</v>
      </c>
      <c r="I23" s="106"/>
      <c r="J23" s="82">
        <v>0</v>
      </c>
      <c r="K23" s="136">
        <v>0</v>
      </c>
      <c r="L23" s="82">
        <v>0</v>
      </c>
    </row>
    <row r="24" spans="1:12" ht="16.5" customHeight="1" x14ac:dyDescent="0.3">
      <c r="A24" s="46" t="s">
        <v>92</v>
      </c>
      <c r="B24" s="134">
        <v>1325</v>
      </c>
      <c r="C24" s="135">
        <v>1247</v>
      </c>
      <c r="D24" s="134">
        <v>78</v>
      </c>
      <c r="E24" s="113"/>
      <c r="F24" s="134">
        <v>-273</v>
      </c>
      <c r="G24" s="135">
        <v>-266</v>
      </c>
      <c r="H24" s="134">
        <v>-7</v>
      </c>
      <c r="I24" s="106"/>
      <c r="J24" s="134">
        <v>14</v>
      </c>
      <c r="K24" s="135">
        <v>12</v>
      </c>
      <c r="L24" s="134">
        <v>2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0</v>
      </c>
      <c r="C26" s="135">
        <v>0</v>
      </c>
      <c r="D26" s="134">
        <v>0</v>
      </c>
      <c r="E26" s="113"/>
      <c r="F26" s="134">
        <v>0</v>
      </c>
      <c r="G26" s="135">
        <v>0</v>
      </c>
      <c r="H26" s="134">
        <v>0</v>
      </c>
      <c r="I26" s="106"/>
      <c r="J26" s="134">
        <v>0</v>
      </c>
      <c r="K26" s="135">
        <v>0</v>
      </c>
      <c r="L26" s="134">
        <v>0</v>
      </c>
    </row>
    <row r="27" spans="1:12" ht="16.5" customHeight="1" x14ac:dyDescent="0.3">
      <c r="A27" s="46" t="s">
        <v>95</v>
      </c>
      <c r="B27" s="82">
        <v>0</v>
      </c>
      <c r="C27" s="136">
        <v>0</v>
      </c>
      <c r="D27" s="82">
        <v>0</v>
      </c>
      <c r="E27" s="113"/>
      <c r="F27" s="82">
        <v>0</v>
      </c>
      <c r="G27" s="136">
        <v>0</v>
      </c>
      <c r="H27" s="82">
        <v>0</v>
      </c>
      <c r="I27" s="106"/>
      <c r="J27" s="82">
        <v>0</v>
      </c>
      <c r="K27" s="136">
        <v>0</v>
      </c>
      <c r="L27" s="82">
        <v>0</v>
      </c>
    </row>
    <row r="28" spans="1:12" ht="16.5" customHeight="1" x14ac:dyDescent="0.3">
      <c r="A28" s="46" t="s">
        <v>96</v>
      </c>
      <c r="B28" s="134">
        <v>0.44</v>
      </c>
      <c r="C28" s="135">
        <v>0.44</v>
      </c>
      <c r="D28" s="134">
        <v>0</v>
      </c>
      <c r="E28" s="113"/>
      <c r="F28" s="134">
        <v>-0.03</v>
      </c>
      <c r="G28" s="135">
        <v>-0.03</v>
      </c>
      <c r="H28" s="134">
        <v>0</v>
      </c>
      <c r="I28" s="106"/>
      <c r="J28" s="134">
        <v>1</v>
      </c>
      <c r="K28" s="135">
        <v>1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0</v>
      </c>
      <c r="C30" s="135">
        <v>0</v>
      </c>
      <c r="D30" s="134">
        <v>0</v>
      </c>
      <c r="E30" s="113"/>
      <c r="F30" s="134">
        <v>0</v>
      </c>
      <c r="G30" s="135">
        <v>0</v>
      </c>
      <c r="H30" s="134">
        <v>0</v>
      </c>
      <c r="I30" s="106"/>
      <c r="J30" s="134">
        <v>0</v>
      </c>
      <c r="K30" s="135">
        <v>0</v>
      </c>
      <c r="L30" s="134">
        <v>0</v>
      </c>
    </row>
    <row r="31" spans="1:12" ht="16.5" customHeight="1" x14ac:dyDescent="0.3">
      <c r="A31" s="46" t="s">
        <v>99</v>
      </c>
      <c r="B31" s="82">
        <v>326</v>
      </c>
      <c r="C31" s="136">
        <v>326</v>
      </c>
      <c r="D31" s="82">
        <v>0</v>
      </c>
      <c r="E31" s="113"/>
      <c r="F31" s="82">
        <v>-82</v>
      </c>
      <c r="G31" s="136">
        <v>-82</v>
      </c>
      <c r="H31" s="82">
        <v>0</v>
      </c>
      <c r="I31" s="106"/>
      <c r="J31" s="82">
        <v>2</v>
      </c>
      <c r="K31" s="136">
        <v>2</v>
      </c>
      <c r="L31" s="82">
        <v>0</v>
      </c>
    </row>
    <row r="32" spans="1:12" ht="16.5" customHeight="1" x14ac:dyDescent="0.3">
      <c r="A32" s="46" t="s">
        <v>100</v>
      </c>
      <c r="B32" s="134">
        <v>2291.7399999999998</v>
      </c>
      <c r="C32" s="135">
        <v>1980.86</v>
      </c>
      <c r="D32" s="134">
        <v>310.88</v>
      </c>
      <c r="E32" s="113"/>
      <c r="F32" s="134">
        <v>120.19</v>
      </c>
      <c r="G32" s="135">
        <v>49.24</v>
      </c>
      <c r="H32" s="134">
        <v>70.95</v>
      </c>
      <c r="I32" s="106"/>
      <c r="J32" s="134">
        <v>10</v>
      </c>
      <c r="K32" s="135">
        <v>6</v>
      </c>
      <c r="L32" s="134">
        <v>4</v>
      </c>
    </row>
    <row r="33" spans="1:12" ht="16.5" customHeight="1" x14ac:dyDescent="0.3">
      <c r="A33" s="46" t="s">
        <v>101</v>
      </c>
      <c r="B33" s="82">
        <v>11388.26</v>
      </c>
      <c r="C33" s="136">
        <v>3702.62</v>
      </c>
      <c r="D33" s="82">
        <v>7685.64</v>
      </c>
      <c r="E33" s="113"/>
      <c r="F33" s="82">
        <v>540.19000000000005</v>
      </c>
      <c r="G33" s="136">
        <v>140.07</v>
      </c>
      <c r="H33" s="82">
        <v>400.12</v>
      </c>
      <c r="I33" s="106"/>
      <c r="J33" s="82">
        <v>32</v>
      </c>
      <c r="K33" s="136">
        <v>21</v>
      </c>
      <c r="L33" s="82">
        <v>11</v>
      </c>
    </row>
    <row r="34" spans="1:12" ht="16.5" customHeight="1" x14ac:dyDescent="0.3">
      <c r="A34" s="46" t="s">
        <v>102</v>
      </c>
      <c r="B34" s="134">
        <v>44.65</v>
      </c>
      <c r="C34" s="135">
        <v>44.65</v>
      </c>
      <c r="D34" s="134">
        <v>0</v>
      </c>
      <c r="E34" s="113"/>
      <c r="F34" s="134">
        <v>1.74</v>
      </c>
      <c r="G34" s="135">
        <v>1.74</v>
      </c>
      <c r="H34" s="134">
        <v>0</v>
      </c>
      <c r="I34" s="106"/>
      <c r="J34" s="134">
        <v>12</v>
      </c>
      <c r="K34" s="135">
        <v>12</v>
      </c>
      <c r="L34" s="134">
        <v>0</v>
      </c>
    </row>
    <row r="35" spans="1:12" ht="16.5" customHeight="1" x14ac:dyDescent="0.3">
      <c r="A35" s="46" t="s">
        <v>103</v>
      </c>
      <c r="B35" s="82">
        <v>0</v>
      </c>
      <c r="C35" s="136">
        <v>0</v>
      </c>
      <c r="D35" s="82">
        <v>0</v>
      </c>
      <c r="E35" s="113"/>
      <c r="F35" s="82">
        <v>0</v>
      </c>
      <c r="G35" s="136">
        <v>0</v>
      </c>
      <c r="H35" s="82">
        <v>0</v>
      </c>
      <c r="I35" s="106"/>
      <c r="J35" s="82">
        <v>0</v>
      </c>
      <c r="K35" s="136">
        <v>0</v>
      </c>
      <c r="L35" s="82">
        <v>0</v>
      </c>
    </row>
    <row r="36" spans="1:12" ht="16.5" customHeight="1" x14ac:dyDescent="0.3">
      <c r="A36" s="47" t="s">
        <v>105</v>
      </c>
      <c r="B36" s="137">
        <v>369930.74288623501</v>
      </c>
      <c r="C36" s="138">
        <v>361845.49288623501</v>
      </c>
      <c r="D36" s="137">
        <v>8085.25</v>
      </c>
      <c r="E36" s="114"/>
      <c r="F36" s="137">
        <v>6372.4303374000001</v>
      </c>
      <c r="G36" s="138">
        <v>5908.3603374000004</v>
      </c>
      <c r="H36" s="137">
        <v>464.07</v>
      </c>
      <c r="I36" s="106"/>
      <c r="J36" s="137">
        <v>638</v>
      </c>
      <c r="K36" s="138">
        <v>620</v>
      </c>
      <c r="L36" s="137">
        <v>18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3ma/03LWqmaus3GurOaXBN4eDxDuYggMXPLUUsg2VVIH7fCbvuZTSBcGmfoAhsbSQ7FNgGBjxjskypVHIsa98Q==" saltValue="ExlxOi+7QUTy///qJsMHEA==" spinCount="100000" sheet="1" objects="1" scenarios="1"/>
  <mergeCells count="1">
    <mergeCell ref="A1:B1"/>
  </mergeCells>
  <conditionalFormatting sqref="B8:H36">
    <cfRule type="cellIs" dxfId="314" priority="5" operator="between">
      <formula>0</formula>
      <formula>0.1</formula>
    </cfRule>
    <cfRule type="cellIs" dxfId="313" priority="6" operator="lessThan">
      <formula>0</formula>
    </cfRule>
    <cfRule type="cellIs" dxfId="312" priority="7" operator="greaterThanOrEqual">
      <formula>0.1</formula>
    </cfRule>
  </conditionalFormatting>
  <conditionalFormatting sqref="A1:XFD7 A37:XFD1048576 A8:I36 M8:XFD36">
    <cfRule type="cellIs" dxfId="311" priority="4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Contents'!C8</f>
        <v>Table 2.2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2016:Q1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110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245</v>
      </c>
      <c r="C6" s="65"/>
      <c r="D6" s="65"/>
      <c r="F6" s="54" t="s">
        <v>244</v>
      </c>
      <c r="G6" s="65"/>
      <c r="H6" s="65"/>
      <c r="J6" s="54" t="s">
        <v>243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0</v>
      </c>
      <c r="C8" s="135">
        <v>0</v>
      </c>
      <c r="D8" s="134">
        <v>0</v>
      </c>
      <c r="E8" s="113"/>
      <c r="F8" s="134">
        <v>0</v>
      </c>
      <c r="G8" s="135">
        <v>0</v>
      </c>
      <c r="H8" s="134">
        <v>0</v>
      </c>
      <c r="I8" s="106"/>
      <c r="J8" s="134">
        <v>0</v>
      </c>
      <c r="K8" s="135">
        <v>0</v>
      </c>
      <c r="L8" s="134">
        <v>0</v>
      </c>
    </row>
    <row r="9" spans="1:12" ht="16.5" customHeight="1" x14ac:dyDescent="0.3">
      <c r="A9" s="46" t="s">
        <v>77</v>
      </c>
      <c r="B9" s="82">
        <v>235.063908935</v>
      </c>
      <c r="C9" s="136">
        <v>235.063908935</v>
      </c>
      <c r="D9" s="82">
        <v>0</v>
      </c>
      <c r="E9" s="113"/>
      <c r="F9" s="82">
        <v>0</v>
      </c>
      <c r="G9" s="136">
        <v>0</v>
      </c>
      <c r="H9" s="82">
        <v>0</v>
      </c>
      <c r="I9" s="106"/>
      <c r="J9" s="82">
        <v>1</v>
      </c>
      <c r="K9" s="136">
        <v>1</v>
      </c>
      <c r="L9" s="82">
        <v>0</v>
      </c>
    </row>
    <row r="10" spans="1:12" ht="16.5" customHeight="1" x14ac:dyDescent="0.3">
      <c r="A10" s="46" t="s">
        <v>78</v>
      </c>
      <c r="B10" s="134">
        <v>0</v>
      </c>
      <c r="C10" s="135">
        <v>0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0</v>
      </c>
      <c r="K10" s="135">
        <v>0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0</v>
      </c>
      <c r="C12" s="135">
        <v>0</v>
      </c>
      <c r="D12" s="134">
        <v>0</v>
      </c>
      <c r="E12" s="113"/>
      <c r="F12" s="134">
        <v>0</v>
      </c>
      <c r="G12" s="135">
        <v>0</v>
      </c>
      <c r="H12" s="134">
        <v>0</v>
      </c>
      <c r="I12" s="106"/>
      <c r="J12" s="134">
        <v>0</v>
      </c>
      <c r="K12" s="135">
        <v>0</v>
      </c>
      <c r="L12" s="134">
        <v>0</v>
      </c>
    </row>
    <row r="13" spans="1:12" ht="16.5" customHeight="1" x14ac:dyDescent="0.3">
      <c r="A13" s="46" t="s">
        <v>81</v>
      </c>
      <c r="B13" s="82">
        <v>0</v>
      </c>
      <c r="C13" s="136">
        <v>0</v>
      </c>
      <c r="D13" s="82">
        <v>0</v>
      </c>
      <c r="E13" s="113"/>
      <c r="F13" s="82">
        <v>0</v>
      </c>
      <c r="G13" s="136">
        <v>0</v>
      </c>
      <c r="H13" s="82">
        <v>0</v>
      </c>
      <c r="I13" s="106"/>
      <c r="J13" s="82">
        <v>0</v>
      </c>
      <c r="K13" s="136">
        <v>0</v>
      </c>
      <c r="L13" s="82">
        <v>0</v>
      </c>
    </row>
    <row r="14" spans="1:12" ht="16.5" customHeight="1" x14ac:dyDescent="0.3">
      <c r="A14" s="46" t="s">
        <v>82</v>
      </c>
      <c r="B14" s="134">
        <v>175.28497730000001</v>
      </c>
      <c r="C14" s="135">
        <v>175.28497730000001</v>
      </c>
      <c r="D14" s="134">
        <v>0</v>
      </c>
      <c r="E14" s="113"/>
      <c r="F14" s="134">
        <v>-5.3136625999999998</v>
      </c>
      <c r="G14" s="135">
        <v>-5.3136625999999998</v>
      </c>
      <c r="H14" s="134">
        <v>0</v>
      </c>
      <c r="I14" s="106"/>
      <c r="J14" s="134">
        <v>3</v>
      </c>
      <c r="K14" s="135">
        <v>3</v>
      </c>
      <c r="L14" s="134">
        <v>0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43701.053999999996</v>
      </c>
      <c r="C16" s="135">
        <v>43701.053999999996</v>
      </c>
      <c r="D16" s="134">
        <v>0</v>
      </c>
      <c r="E16" s="113"/>
      <c r="F16" s="134">
        <v>-953.721</v>
      </c>
      <c r="G16" s="135">
        <v>-953.721</v>
      </c>
      <c r="H16" s="134">
        <v>0</v>
      </c>
      <c r="I16" s="106"/>
      <c r="J16" s="134">
        <v>105</v>
      </c>
      <c r="K16" s="135">
        <v>105</v>
      </c>
      <c r="L16" s="134">
        <v>0</v>
      </c>
    </row>
    <row r="17" spans="1:12" ht="16.5" customHeight="1" x14ac:dyDescent="0.3">
      <c r="A17" s="46" t="s">
        <v>85</v>
      </c>
      <c r="B17" s="82">
        <v>25.52</v>
      </c>
      <c r="C17" s="136">
        <v>25.52</v>
      </c>
      <c r="D17" s="82">
        <v>0</v>
      </c>
      <c r="E17" s="113"/>
      <c r="F17" s="82">
        <v>0.375</v>
      </c>
      <c r="G17" s="136">
        <v>0.375</v>
      </c>
      <c r="H17" s="82">
        <v>0</v>
      </c>
      <c r="I17" s="106"/>
      <c r="J17" s="82">
        <v>4</v>
      </c>
      <c r="K17" s="136">
        <v>4</v>
      </c>
      <c r="L17" s="82">
        <v>0</v>
      </c>
    </row>
    <row r="18" spans="1:12" ht="16.5" customHeight="1" x14ac:dyDescent="0.3">
      <c r="A18" s="46" t="s">
        <v>86</v>
      </c>
      <c r="B18" s="134">
        <v>10.73</v>
      </c>
      <c r="C18" s="135">
        <v>0</v>
      </c>
      <c r="D18" s="134">
        <v>10.73</v>
      </c>
      <c r="E18" s="113"/>
      <c r="F18" s="134">
        <v>0</v>
      </c>
      <c r="G18" s="135">
        <v>0</v>
      </c>
      <c r="H18" s="134">
        <v>0</v>
      </c>
      <c r="I18" s="106"/>
      <c r="J18" s="134">
        <v>1</v>
      </c>
      <c r="K18" s="135">
        <v>0</v>
      </c>
      <c r="L18" s="134">
        <v>1</v>
      </c>
    </row>
    <row r="19" spans="1:12" ht="16.5" customHeight="1" x14ac:dyDescent="0.3">
      <c r="A19" s="46" t="s">
        <v>87</v>
      </c>
      <c r="B19" s="82">
        <v>230010</v>
      </c>
      <c r="C19" s="136">
        <v>230010</v>
      </c>
      <c r="D19" s="82">
        <v>0</v>
      </c>
      <c r="E19" s="113"/>
      <c r="F19" s="82">
        <v>7024</v>
      </c>
      <c r="G19" s="136">
        <v>7024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0</v>
      </c>
      <c r="C20" s="135">
        <v>0</v>
      </c>
      <c r="D20" s="134">
        <v>0</v>
      </c>
      <c r="E20" s="113"/>
      <c r="F20" s="134">
        <v>0</v>
      </c>
      <c r="G20" s="135">
        <v>0</v>
      </c>
      <c r="H20" s="134">
        <v>0</v>
      </c>
      <c r="I20" s="106"/>
      <c r="J20" s="134">
        <v>0</v>
      </c>
      <c r="K20" s="135">
        <v>0</v>
      </c>
      <c r="L20" s="134">
        <v>0</v>
      </c>
    </row>
    <row r="21" spans="1:12" ht="16.5" customHeight="1" x14ac:dyDescent="0.3">
      <c r="A21" s="46" t="s">
        <v>89</v>
      </c>
      <c r="B21" s="82">
        <v>0</v>
      </c>
      <c r="C21" s="136">
        <v>0</v>
      </c>
      <c r="D21" s="82">
        <v>0</v>
      </c>
      <c r="E21" s="113"/>
      <c r="F21" s="82">
        <v>0</v>
      </c>
      <c r="G21" s="136">
        <v>0</v>
      </c>
      <c r="H21" s="82">
        <v>0</v>
      </c>
      <c r="I21" s="106"/>
      <c r="J21" s="82">
        <v>0</v>
      </c>
      <c r="K21" s="136">
        <v>0</v>
      </c>
      <c r="L21" s="82">
        <v>0</v>
      </c>
    </row>
    <row r="22" spans="1:12" ht="16.5" customHeight="1" x14ac:dyDescent="0.3">
      <c r="A22" s="46" t="s">
        <v>90</v>
      </c>
      <c r="B22" s="134">
        <v>80397</v>
      </c>
      <c r="C22" s="135">
        <v>80397</v>
      </c>
      <c r="D22" s="134">
        <v>0</v>
      </c>
      <c r="E22" s="113"/>
      <c r="F22" s="134">
        <v>0</v>
      </c>
      <c r="G22" s="135">
        <v>0</v>
      </c>
      <c r="H22" s="134">
        <v>0</v>
      </c>
      <c r="I22" s="106"/>
      <c r="J22" s="134">
        <v>453</v>
      </c>
      <c r="K22" s="135">
        <v>453</v>
      </c>
      <c r="L22" s="134">
        <v>0</v>
      </c>
    </row>
    <row r="23" spans="1:12" ht="16.5" customHeight="1" x14ac:dyDescent="0.3">
      <c r="A23" s="46" t="s">
        <v>91</v>
      </c>
      <c r="B23" s="82">
        <v>0</v>
      </c>
      <c r="C23" s="136">
        <v>0</v>
      </c>
      <c r="D23" s="82">
        <v>0</v>
      </c>
      <c r="E23" s="113"/>
      <c r="F23" s="82">
        <v>0</v>
      </c>
      <c r="G23" s="136">
        <v>0</v>
      </c>
      <c r="H23" s="82">
        <v>0</v>
      </c>
      <c r="I23" s="106"/>
      <c r="J23" s="82">
        <v>0</v>
      </c>
      <c r="K23" s="136">
        <v>0</v>
      </c>
      <c r="L23" s="82">
        <v>0</v>
      </c>
    </row>
    <row r="24" spans="1:12" ht="16.5" customHeight="1" x14ac:dyDescent="0.3">
      <c r="A24" s="46" t="s">
        <v>92</v>
      </c>
      <c r="B24" s="134">
        <v>1325</v>
      </c>
      <c r="C24" s="135">
        <v>1247</v>
      </c>
      <c r="D24" s="134">
        <v>78</v>
      </c>
      <c r="E24" s="113"/>
      <c r="F24" s="134">
        <v>-273</v>
      </c>
      <c r="G24" s="135">
        <v>-266</v>
      </c>
      <c r="H24" s="134">
        <v>-7</v>
      </c>
      <c r="I24" s="106"/>
      <c r="J24" s="134">
        <v>14</v>
      </c>
      <c r="K24" s="135">
        <v>12</v>
      </c>
      <c r="L24" s="134">
        <v>2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0</v>
      </c>
      <c r="C26" s="135">
        <v>0</v>
      </c>
      <c r="D26" s="134">
        <v>0</v>
      </c>
      <c r="E26" s="113"/>
      <c r="F26" s="134">
        <v>0</v>
      </c>
      <c r="G26" s="135">
        <v>0</v>
      </c>
      <c r="H26" s="134">
        <v>0</v>
      </c>
      <c r="I26" s="106"/>
      <c r="J26" s="134">
        <v>0</v>
      </c>
      <c r="K26" s="135">
        <v>0</v>
      </c>
      <c r="L26" s="134">
        <v>0</v>
      </c>
    </row>
    <row r="27" spans="1:12" ht="16.5" customHeight="1" x14ac:dyDescent="0.3">
      <c r="A27" s="46" t="s">
        <v>95</v>
      </c>
      <c r="B27" s="82">
        <v>0</v>
      </c>
      <c r="C27" s="136">
        <v>0</v>
      </c>
      <c r="D27" s="82">
        <v>0</v>
      </c>
      <c r="E27" s="113"/>
      <c r="F27" s="82">
        <v>0</v>
      </c>
      <c r="G27" s="136">
        <v>0</v>
      </c>
      <c r="H27" s="82">
        <v>0</v>
      </c>
      <c r="I27" s="106"/>
      <c r="J27" s="82">
        <v>0</v>
      </c>
      <c r="K27" s="136">
        <v>0</v>
      </c>
      <c r="L27" s="82">
        <v>0</v>
      </c>
    </row>
    <row r="28" spans="1:12" ht="16.5" customHeight="1" x14ac:dyDescent="0.3">
      <c r="A28" s="46" t="s">
        <v>96</v>
      </c>
      <c r="B28" s="134">
        <v>0.44</v>
      </c>
      <c r="C28" s="135">
        <v>0.44</v>
      </c>
      <c r="D28" s="134">
        <v>0</v>
      </c>
      <c r="E28" s="113"/>
      <c r="F28" s="134">
        <v>-0.13</v>
      </c>
      <c r="G28" s="135">
        <v>-0.13</v>
      </c>
      <c r="H28" s="134">
        <v>0</v>
      </c>
      <c r="I28" s="106"/>
      <c r="J28" s="134">
        <v>1</v>
      </c>
      <c r="K28" s="135">
        <v>1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0</v>
      </c>
      <c r="C30" s="135">
        <v>0</v>
      </c>
      <c r="D30" s="134">
        <v>0</v>
      </c>
      <c r="E30" s="113"/>
      <c r="F30" s="134">
        <v>0</v>
      </c>
      <c r="G30" s="135">
        <v>0</v>
      </c>
      <c r="H30" s="134">
        <v>0</v>
      </c>
      <c r="I30" s="106"/>
      <c r="J30" s="134">
        <v>0</v>
      </c>
      <c r="K30" s="135">
        <v>0</v>
      </c>
      <c r="L30" s="134">
        <v>0</v>
      </c>
    </row>
    <row r="31" spans="1:12" ht="16.5" customHeight="1" x14ac:dyDescent="0.3">
      <c r="A31" s="46" t="s">
        <v>99</v>
      </c>
      <c r="B31" s="82">
        <v>326</v>
      </c>
      <c r="C31" s="136">
        <v>326</v>
      </c>
      <c r="D31" s="82">
        <v>0</v>
      </c>
      <c r="E31" s="113"/>
      <c r="F31" s="82">
        <v>-82</v>
      </c>
      <c r="G31" s="136">
        <v>-82</v>
      </c>
      <c r="H31" s="82">
        <v>0</v>
      </c>
      <c r="I31" s="106"/>
      <c r="J31" s="82">
        <v>2</v>
      </c>
      <c r="K31" s="136">
        <v>2</v>
      </c>
      <c r="L31" s="82">
        <v>0</v>
      </c>
    </row>
    <row r="32" spans="1:12" ht="16.5" customHeight="1" x14ac:dyDescent="0.3">
      <c r="A32" s="46" t="s">
        <v>100</v>
      </c>
      <c r="B32" s="134">
        <v>2291.7399999999998</v>
      </c>
      <c r="C32" s="135">
        <v>1980.86</v>
      </c>
      <c r="D32" s="134">
        <v>310.88</v>
      </c>
      <c r="E32" s="113"/>
      <c r="F32" s="134">
        <v>1118</v>
      </c>
      <c r="G32" s="135">
        <v>458</v>
      </c>
      <c r="H32" s="134">
        <v>660</v>
      </c>
      <c r="I32" s="106"/>
      <c r="J32" s="134">
        <v>10</v>
      </c>
      <c r="K32" s="135">
        <v>6</v>
      </c>
      <c r="L32" s="134">
        <v>4</v>
      </c>
    </row>
    <row r="33" spans="1:12" ht="16.5" customHeight="1" x14ac:dyDescent="0.3">
      <c r="A33" s="46" t="s">
        <v>101</v>
      </c>
      <c r="B33" s="82">
        <v>11388.26</v>
      </c>
      <c r="C33" s="136">
        <v>3702.62</v>
      </c>
      <c r="D33" s="82">
        <v>7685.64</v>
      </c>
      <c r="E33" s="113"/>
      <c r="F33" s="82">
        <v>585.99564098528299</v>
      </c>
      <c r="G33" s="136">
        <v>151.944556164495</v>
      </c>
      <c r="H33" s="82">
        <v>434.05108482078799</v>
      </c>
      <c r="I33" s="106"/>
      <c r="J33" s="82">
        <v>32</v>
      </c>
      <c r="K33" s="136">
        <v>21</v>
      </c>
      <c r="L33" s="82">
        <v>11</v>
      </c>
    </row>
    <row r="34" spans="1:12" ht="16.5" customHeight="1" x14ac:dyDescent="0.3">
      <c r="A34" s="46" t="s">
        <v>102</v>
      </c>
      <c r="B34" s="134">
        <v>44.65</v>
      </c>
      <c r="C34" s="135">
        <v>44.65</v>
      </c>
      <c r="D34" s="134">
        <v>0</v>
      </c>
      <c r="E34" s="113"/>
      <c r="F34" s="134">
        <v>5.5317024386210099</v>
      </c>
      <c r="G34" s="135">
        <v>5.5317024386210099</v>
      </c>
      <c r="H34" s="134">
        <v>0</v>
      </c>
      <c r="I34" s="106"/>
      <c r="J34" s="134">
        <v>12</v>
      </c>
      <c r="K34" s="135">
        <v>12</v>
      </c>
      <c r="L34" s="134">
        <v>0</v>
      </c>
    </row>
    <row r="35" spans="1:12" ht="16.5" customHeight="1" x14ac:dyDescent="0.3">
      <c r="A35" s="46" t="s">
        <v>103</v>
      </c>
      <c r="B35" s="82">
        <v>0</v>
      </c>
      <c r="C35" s="136">
        <v>0</v>
      </c>
      <c r="D35" s="82">
        <v>0</v>
      </c>
      <c r="E35" s="113"/>
      <c r="F35" s="82">
        <v>0</v>
      </c>
      <c r="G35" s="136">
        <v>0</v>
      </c>
      <c r="H35" s="82">
        <v>0</v>
      </c>
      <c r="I35" s="106"/>
      <c r="J35" s="82">
        <v>0</v>
      </c>
      <c r="K35" s="136">
        <v>0</v>
      </c>
      <c r="L35" s="82">
        <v>0</v>
      </c>
    </row>
    <row r="36" spans="1:12" ht="16.5" customHeight="1" x14ac:dyDescent="0.3">
      <c r="A36" s="47" t="s">
        <v>105</v>
      </c>
      <c r="B36" s="153" t="s">
        <v>250</v>
      </c>
      <c r="C36" s="92" t="s">
        <v>250</v>
      </c>
      <c r="D36" s="153" t="s">
        <v>250</v>
      </c>
      <c r="E36" s="161"/>
      <c r="F36" s="153" t="s">
        <v>250</v>
      </c>
      <c r="G36" s="92" t="s">
        <v>250</v>
      </c>
      <c r="H36" s="153" t="s">
        <v>250</v>
      </c>
      <c r="I36" s="106"/>
      <c r="J36" s="137">
        <v>638</v>
      </c>
      <c r="K36" s="138">
        <v>620</v>
      </c>
      <c r="L36" s="137">
        <v>18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YxkkZdCAtxvauwuolt/XAfTJN4ImGSadFmdX6a0g9T+1SHV/9142iep6rWIiBVKcx0M5FezoSfuw3Aek6POQkw==" saltValue="/a74aFfE0ETrrOAIC6rjfA==" spinCount="100000" sheet="1" objects="1" scenarios="1"/>
  <mergeCells count="1">
    <mergeCell ref="A1:B1"/>
  </mergeCells>
  <conditionalFormatting sqref="B8:H36">
    <cfRule type="cellIs" dxfId="107" priority="2" operator="between">
      <formula>0</formula>
      <formula>0.1</formula>
    </cfRule>
    <cfRule type="cellIs" dxfId="106" priority="3" operator="lessThan">
      <formula>0</formula>
    </cfRule>
    <cfRule type="cellIs" dxfId="105" priority="4" operator="greaterThanOrEqual">
      <formula>0.1</formula>
    </cfRule>
  </conditionalFormatting>
  <conditionalFormatting sqref="A1:XFD7 A37:XFD1048576 M8:XFD36 A8:I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Contents'!C9</f>
        <v>Table 2.3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2016:Q1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110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248</v>
      </c>
      <c r="C6" s="65"/>
      <c r="D6" s="65"/>
      <c r="F6" s="54" t="s">
        <v>247</v>
      </c>
      <c r="G6" s="65"/>
      <c r="H6" s="65"/>
      <c r="J6" s="54" t="s">
        <v>246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28689.147000000001</v>
      </c>
      <c r="C8" s="135">
        <v>13315.531000000001</v>
      </c>
      <c r="D8" s="134">
        <v>15373.616</v>
      </c>
      <c r="E8" s="113"/>
      <c r="F8" s="134">
        <v>15.163000000000011</v>
      </c>
      <c r="G8" s="135">
        <v>230.32900000000001</v>
      </c>
      <c r="H8" s="134">
        <v>-215.166</v>
      </c>
      <c r="I8" s="106"/>
      <c r="J8" s="134">
        <v>472</v>
      </c>
      <c r="K8" s="135">
        <v>225</v>
      </c>
      <c r="L8" s="134">
        <v>247</v>
      </c>
    </row>
    <row r="9" spans="1:12" ht="16.5" customHeight="1" x14ac:dyDescent="0.3">
      <c r="A9" s="46" t="s">
        <v>77</v>
      </c>
      <c r="B9" s="82">
        <v>41756.867820860003</v>
      </c>
      <c r="C9" s="136">
        <v>27474.157046395001</v>
      </c>
      <c r="D9" s="82">
        <v>14282.710774465</v>
      </c>
      <c r="E9" s="113"/>
      <c r="F9" s="82">
        <v>0</v>
      </c>
      <c r="G9" s="136">
        <v>0</v>
      </c>
      <c r="H9" s="82">
        <v>0</v>
      </c>
      <c r="I9" s="106"/>
      <c r="J9" s="82">
        <v>187</v>
      </c>
      <c r="K9" s="136">
        <v>115</v>
      </c>
      <c r="L9" s="82">
        <v>72</v>
      </c>
    </row>
    <row r="10" spans="1:12" ht="16.5" customHeight="1" x14ac:dyDescent="0.3">
      <c r="A10" s="46" t="s">
        <v>78</v>
      </c>
      <c r="B10" s="134">
        <v>5.1639999999999997</v>
      </c>
      <c r="C10" s="135">
        <v>5.1639999999999997</v>
      </c>
      <c r="D10" s="134">
        <v>0</v>
      </c>
      <c r="E10" s="113"/>
      <c r="F10" s="134">
        <v>-3.0000000000000001E-3</v>
      </c>
      <c r="G10" s="135">
        <v>-3.0000000000000001E-3</v>
      </c>
      <c r="H10" s="134">
        <v>0</v>
      </c>
      <c r="I10" s="106"/>
      <c r="J10" s="134">
        <v>0</v>
      </c>
      <c r="K10" s="135">
        <v>0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17983.189999999999</v>
      </c>
      <c r="C12" s="135">
        <v>17983.189999999999</v>
      </c>
      <c r="D12" s="134">
        <v>0</v>
      </c>
      <c r="E12" s="113"/>
      <c r="F12" s="134">
        <v>991.78527069999996</v>
      </c>
      <c r="G12" s="135">
        <v>991.78527069999996</v>
      </c>
      <c r="H12" s="134">
        <v>0</v>
      </c>
      <c r="I12" s="106"/>
      <c r="J12" s="134">
        <v>17</v>
      </c>
      <c r="K12" s="135">
        <v>17</v>
      </c>
      <c r="L12" s="134">
        <v>0</v>
      </c>
    </row>
    <row r="13" spans="1:12" ht="16.5" customHeight="1" x14ac:dyDescent="0.3">
      <c r="A13" s="46" t="s">
        <v>81</v>
      </c>
      <c r="B13" s="82">
        <v>104122.06999999999</v>
      </c>
      <c r="C13" s="136">
        <v>5500.4269999999997</v>
      </c>
      <c r="D13" s="82">
        <v>98621.642999999996</v>
      </c>
      <c r="E13" s="113"/>
      <c r="F13" s="82">
        <v>-791.58900000000006</v>
      </c>
      <c r="G13" s="136">
        <v>498.95600000000002</v>
      </c>
      <c r="H13" s="82">
        <v>-1290.5450000000001</v>
      </c>
      <c r="I13" s="106"/>
      <c r="J13" s="82">
        <v>46</v>
      </c>
      <c r="K13" s="136">
        <v>16</v>
      </c>
      <c r="L13" s="82">
        <v>30</v>
      </c>
    </row>
    <row r="14" spans="1:12" ht="16.5" customHeight="1" x14ac:dyDescent="0.3">
      <c r="A14" s="46" t="s">
        <v>82</v>
      </c>
      <c r="B14" s="134">
        <v>15996.031972000001</v>
      </c>
      <c r="C14" s="135">
        <v>10218.83872</v>
      </c>
      <c r="D14" s="134">
        <v>5777.193252</v>
      </c>
      <c r="E14" s="113"/>
      <c r="F14" s="134">
        <v>-35.962219900000008</v>
      </c>
      <c r="G14" s="135">
        <v>-137.624413</v>
      </c>
      <c r="H14" s="134">
        <v>101.6621931</v>
      </c>
      <c r="I14" s="106"/>
      <c r="J14" s="134">
        <v>85</v>
      </c>
      <c r="K14" s="135">
        <v>55</v>
      </c>
      <c r="L14" s="134">
        <v>30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74622.648000000001</v>
      </c>
      <c r="C16" s="135">
        <v>14912.442999999999</v>
      </c>
      <c r="D16" s="134">
        <v>59710.205000000002</v>
      </c>
      <c r="E16" s="113"/>
      <c r="F16" s="134">
        <v>2421.8540000000003</v>
      </c>
      <c r="G16" s="135">
        <v>677.74</v>
      </c>
      <c r="H16" s="134">
        <v>1744.114</v>
      </c>
      <c r="I16" s="106"/>
      <c r="J16" s="134">
        <v>305</v>
      </c>
      <c r="K16" s="135">
        <v>119</v>
      </c>
      <c r="L16" s="134">
        <v>186</v>
      </c>
    </row>
    <row r="17" spans="1:12" ht="16.5" customHeight="1" x14ac:dyDescent="0.3">
      <c r="A17" s="46" t="s">
        <v>85</v>
      </c>
      <c r="B17" s="82">
        <v>448.19</v>
      </c>
      <c r="C17" s="136">
        <v>448.19</v>
      </c>
      <c r="D17" s="82">
        <v>0</v>
      </c>
      <c r="E17" s="113"/>
      <c r="F17" s="82">
        <v>-11.95</v>
      </c>
      <c r="G17" s="136">
        <v>-11.95</v>
      </c>
      <c r="H17" s="82">
        <v>0</v>
      </c>
      <c r="I17" s="106"/>
      <c r="J17" s="82">
        <v>24</v>
      </c>
      <c r="K17" s="136">
        <v>24</v>
      </c>
      <c r="L17" s="82">
        <v>0</v>
      </c>
    </row>
    <row r="18" spans="1:12" ht="16.5" customHeight="1" x14ac:dyDescent="0.3">
      <c r="A18" s="46" t="s">
        <v>86</v>
      </c>
      <c r="B18" s="134">
        <v>884789.99231071095</v>
      </c>
      <c r="C18" s="135">
        <v>0</v>
      </c>
      <c r="D18" s="134">
        <v>884789.99231071095</v>
      </c>
      <c r="E18" s="113"/>
      <c r="F18" s="134">
        <v>-44520.260031475998</v>
      </c>
      <c r="G18" s="135">
        <v>0</v>
      </c>
      <c r="H18" s="134">
        <v>-44520.260031475998</v>
      </c>
      <c r="I18" s="106"/>
      <c r="J18" s="134">
        <v>131</v>
      </c>
      <c r="K18" s="135">
        <v>0</v>
      </c>
      <c r="L18" s="134">
        <v>131</v>
      </c>
    </row>
    <row r="19" spans="1:12" ht="16.5" customHeight="1" x14ac:dyDescent="0.3">
      <c r="A19" s="46" t="s">
        <v>87</v>
      </c>
      <c r="B19" s="82">
        <v>0</v>
      </c>
      <c r="C19" s="136">
        <v>0</v>
      </c>
      <c r="D19" s="82">
        <v>0</v>
      </c>
      <c r="E19" s="113"/>
      <c r="F19" s="82">
        <v>0</v>
      </c>
      <c r="G19" s="136">
        <v>0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43840.85</v>
      </c>
      <c r="C20" s="135">
        <v>38101.06</v>
      </c>
      <c r="D20" s="134">
        <v>5739.79</v>
      </c>
      <c r="E20" s="113"/>
      <c r="F20" s="134">
        <v>353.22</v>
      </c>
      <c r="G20" s="135">
        <v>419.6</v>
      </c>
      <c r="H20" s="134">
        <v>-66.38</v>
      </c>
      <c r="I20" s="106"/>
      <c r="J20" s="134">
        <v>205</v>
      </c>
      <c r="K20" s="135">
        <v>162</v>
      </c>
      <c r="L20" s="134">
        <v>43</v>
      </c>
    </row>
    <row r="21" spans="1:12" ht="16.5" customHeight="1" x14ac:dyDescent="0.3">
      <c r="A21" s="46" t="s">
        <v>89</v>
      </c>
      <c r="B21" s="82">
        <v>993</v>
      </c>
      <c r="C21" s="136">
        <v>294.08</v>
      </c>
      <c r="D21" s="82">
        <v>698.92</v>
      </c>
      <c r="E21" s="113"/>
      <c r="F21" s="82">
        <v>-4.66</v>
      </c>
      <c r="G21" s="136">
        <v>-11.32</v>
      </c>
      <c r="H21" s="82">
        <v>6.66</v>
      </c>
      <c r="I21" s="106"/>
      <c r="J21" s="82">
        <v>80</v>
      </c>
      <c r="K21" s="136">
        <v>51</v>
      </c>
      <c r="L21" s="82">
        <v>29</v>
      </c>
    </row>
    <row r="22" spans="1:12" ht="16.5" customHeight="1" x14ac:dyDescent="0.3">
      <c r="A22" s="46" t="s">
        <v>90</v>
      </c>
      <c r="B22" s="134">
        <v>224702</v>
      </c>
      <c r="C22" s="135">
        <v>122793</v>
      </c>
      <c r="D22" s="134">
        <v>101909</v>
      </c>
      <c r="E22" s="113"/>
      <c r="F22" s="134">
        <v>1636</v>
      </c>
      <c r="G22" s="135">
        <v>556</v>
      </c>
      <c r="H22" s="134">
        <v>1080</v>
      </c>
      <c r="I22" s="106"/>
      <c r="J22" s="134">
        <v>2070</v>
      </c>
      <c r="K22" s="135">
        <v>935</v>
      </c>
      <c r="L22" s="134">
        <v>1135</v>
      </c>
    </row>
    <row r="23" spans="1:12" ht="16.5" customHeight="1" x14ac:dyDescent="0.3">
      <c r="A23" s="46" t="s">
        <v>91</v>
      </c>
      <c r="B23" s="82">
        <v>905.12458690932704</v>
      </c>
      <c r="C23" s="136">
        <v>3.2530000000000001</v>
      </c>
      <c r="D23" s="82">
        <v>901.87158690932699</v>
      </c>
      <c r="E23" s="113"/>
      <c r="F23" s="82">
        <v>-15.880291333026999</v>
      </c>
      <c r="G23" s="136">
        <v>-0.11799999999999999</v>
      </c>
      <c r="H23" s="82">
        <v>-15.762291333026999</v>
      </c>
      <c r="I23" s="106"/>
      <c r="J23" s="82">
        <v>49</v>
      </c>
      <c r="K23" s="136">
        <v>1</v>
      </c>
      <c r="L23" s="82">
        <v>48</v>
      </c>
    </row>
    <row r="24" spans="1:12" ht="16.5" customHeight="1" x14ac:dyDescent="0.3">
      <c r="A24" s="46" t="s">
        <v>92</v>
      </c>
      <c r="B24" s="134">
        <v>100250</v>
      </c>
      <c r="C24" s="135">
        <v>10320</v>
      </c>
      <c r="D24" s="134">
        <v>89930</v>
      </c>
      <c r="E24" s="113"/>
      <c r="F24" s="134">
        <v>-830</v>
      </c>
      <c r="G24" s="135">
        <v>-282</v>
      </c>
      <c r="H24" s="134">
        <v>-548</v>
      </c>
      <c r="I24" s="106"/>
      <c r="J24" s="134">
        <v>397</v>
      </c>
      <c r="K24" s="135">
        <v>19</v>
      </c>
      <c r="L24" s="134">
        <v>378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5857.0559999999996</v>
      </c>
      <c r="C26" s="135">
        <v>1191.3430000000001</v>
      </c>
      <c r="D26" s="134">
        <v>4665.7129999999997</v>
      </c>
      <c r="E26" s="113"/>
      <c r="F26" s="134">
        <v>-585.36500000000001</v>
      </c>
      <c r="G26" s="135">
        <v>30.7</v>
      </c>
      <c r="H26" s="134">
        <v>-616.06500000000005</v>
      </c>
      <c r="I26" s="106"/>
      <c r="J26" s="134">
        <v>96</v>
      </c>
      <c r="K26" s="135">
        <v>25</v>
      </c>
      <c r="L26" s="134">
        <v>71</v>
      </c>
    </row>
    <row r="27" spans="1:12" ht="16.5" customHeight="1" x14ac:dyDescent="0.3">
      <c r="A27" s="46" t="s">
        <v>95</v>
      </c>
      <c r="B27" s="82">
        <v>2568.3589595799999</v>
      </c>
      <c r="C27" s="136">
        <v>1948.4195661799999</v>
      </c>
      <c r="D27" s="82">
        <v>619.93939339999997</v>
      </c>
      <c r="E27" s="113"/>
      <c r="F27" s="82">
        <v>-100.01101638</v>
      </c>
      <c r="G27" s="136">
        <v>-60.982392660000002</v>
      </c>
      <c r="H27" s="82">
        <v>-39.028623719999999</v>
      </c>
      <c r="I27" s="106"/>
      <c r="J27" s="82">
        <v>38</v>
      </c>
      <c r="K27" s="136">
        <v>25</v>
      </c>
      <c r="L27" s="82">
        <v>13</v>
      </c>
    </row>
    <row r="28" spans="1:12" ht="16.5" customHeight="1" x14ac:dyDescent="0.3">
      <c r="A28" s="46" t="s">
        <v>96</v>
      </c>
      <c r="B28" s="134">
        <v>0</v>
      </c>
      <c r="C28" s="135">
        <v>0</v>
      </c>
      <c r="D28" s="134">
        <v>0</v>
      </c>
      <c r="E28" s="113"/>
      <c r="F28" s="134">
        <v>0</v>
      </c>
      <c r="G28" s="135">
        <v>0</v>
      </c>
      <c r="H28" s="134">
        <v>0</v>
      </c>
      <c r="I28" s="106"/>
      <c r="J28" s="134">
        <v>0</v>
      </c>
      <c r="K28" s="135">
        <v>0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57.51</v>
      </c>
      <c r="C30" s="135">
        <v>57.51</v>
      </c>
      <c r="D30" s="134">
        <v>0</v>
      </c>
      <c r="E30" s="113"/>
      <c r="F30" s="134">
        <v>0.39300000000000002</v>
      </c>
      <c r="G30" s="135">
        <v>0.39300000000000002</v>
      </c>
      <c r="H30" s="134">
        <v>0</v>
      </c>
      <c r="I30" s="106"/>
      <c r="J30" s="134">
        <v>3</v>
      </c>
      <c r="K30" s="135">
        <v>3</v>
      </c>
      <c r="L30" s="134">
        <v>0</v>
      </c>
    </row>
    <row r="31" spans="1:12" ht="16.5" customHeight="1" x14ac:dyDescent="0.3">
      <c r="A31" s="46" t="s">
        <v>99</v>
      </c>
      <c r="B31" s="82">
        <v>0</v>
      </c>
      <c r="C31" s="136">
        <v>0</v>
      </c>
      <c r="D31" s="82">
        <v>0</v>
      </c>
      <c r="E31" s="113"/>
      <c r="F31" s="82">
        <v>0</v>
      </c>
      <c r="G31" s="136">
        <v>0</v>
      </c>
      <c r="H31" s="82">
        <v>0</v>
      </c>
      <c r="I31" s="106"/>
      <c r="J31" s="82">
        <v>0</v>
      </c>
      <c r="K31" s="136">
        <v>0</v>
      </c>
      <c r="L31" s="82">
        <v>0</v>
      </c>
    </row>
    <row r="32" spans="1:12" ht="16.5" customHeight="1" x14ac:dyDescent="0.3">
      <c r="A32" s="46" t="s">
        <v>100</v>
      </c>
      <c r="B32" s="134">
        <v>251559</v>
      </c>
      <c r="C32" s="135">
        <v>206201</v>
      </c>
      <c r="D32" s="134">
        <v>45358</v>
      </c>
      <c r="E32" s="113"/>
      <c r="F32" s="134">
        <v>212</v>
      </c>
      <c r="G32" s="135">
        <v>41</v>
      </c>
      <c r="H32" s="134">
        <v>171</v>
      </c>
      <c r="I32" s="106"/>
      <c r="J32" s="134">
        <v>83</v>
      </c>
      <c r="K32" s="135">
        <v>43</v>
      </c>
      <c r="L32" s="134">
        <v>40</v>
      </c>
    </row>
    <row r="33" spans="1:12" ht="16.5" customHeight="1" x14ac:dyDescent="0.3">
      <c r="A33" s="46" t="s">
        <v>101</v>
      </c>
      <c r="B33" s="82">
        <v>27566.68665476525</v>
      </c>
      <c r="C33" s="136">
        <v>18737.941359181699</v>
      </c>
      <c r="D33" s="82">
        <v>8828.7452955835506</v>
      </c>
      <c r="E33" s="113"/>
      <c r="F33" s="82">
        <v>-63.052117347923001</v>
      </c>
      <c r="G33" s="136">
        <v>-102.30314111967</v>
      </c>
      <c r="H33" s="82">
        <v>39.251023771747001</v>
      </c>
      <c r="I33" s="106"/>
      <c r="J33" s="82">
        <v>87</v>
      </c>
      <c r="K33" s="136">
        <v>44</v>
      </c>
      <c r="L33" s="82">
        <v>43</v>
      </c>
    </row>
    <row r="34" spans="1:12" ht="16.5" customHeight="1" x14ac:dyDescent="0.3">
      <c r="A34" s="46" t="s">
        <v>102</v>
      </c>
      <c r="B34" s="134">
        <v>192.31505781999999</v>
      </c>
      <c r="C34" s="135">
        <v>192.31505781999999</v>
      </c>
      <c r="D34" s="134">
        <v>0</v>
      </c>
      <c r="E34" s="113"/>
      <c r="F34" s="134">
        <v>32.052839528326999</v>
      </c>
      <c r="G34" s="135">
        <v>32.052839528326999</v>
      </c>
      <c r="H34" s="134">
        <v>0</v>
      </c>
      <c r="I34" s="106"/>
      <c r="J34" s="134">
        <v>10</v>
      </c>
      <c r="K34" s="135">
        <v>10</v>
      </c>
      <c r="L34" s="134">
        <v>0</v>
      </c>
    </row>
    <row r="35" spans="1:12" ht="16.5" customHeight="1" x14ac:dyDescent="0.3">
      <c r="A35" s="46" t="s">
        <v>103</v>
      </c>
      <c r="B35" s="82">
        <v>110837.863</v>
      </c>
      <c r="C35" s="136">
        <v>20748.5</v>
      </c>
      <c r="D35" s="82">
        <v>90089.362999999998</v>
      </c>
      <c r="E35" s="113"/>
      <c r="F35" s="82">
        <v>835.30400000000009</v>
      </c>
      <c r="G35" s="136">
        <v>633.93100000000004</v>
      </c>
      <c r="H35" s="82">
        <v>201.37299999999999</v>
      </c>
      <c r="I35" s="106"/>
      <c r="J35" s="82">
        <v>483</v>
      </c>
      <c r="K35" s="136">
        <v>124</v>
      </c>
      <c r="L35" s="82">
        <v>359</v>
      </c>
    </row>
    <row r="36" spans="1:12" ht="16.5" customHeight="1" x14ac:dyDescent="0.3">
      <c r="A36" s="47" t="s">
        <v>105</v>
      </c>
      <c r="B36" s="153" t="s">
        <v>250</v>
      </c>
      <c r="C36" s="92" t="s">
        <v>250</v>
      </c>
      <c r="D36" s="153" t="s">
        <v>250</v>
      </c>
      <c r="E36" s="114"/>
      <c r="F36" s="153" t="s">
        <v>250</v>
      </c>
      <c r="G36" s="92" t="s">
        <v>250</v>
      </c>
      <c r="H36" s="153" t="s">
        <v>250</v>
      </c>
      <c r="I36" s="106"/>
      <c r="J36" s="137">
        <v>4868</v>
      </c>
      <c r="K36" s="138">
        <v>2013</v>
      </c>
      <c r="L36" s="137">
        <v>2855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</sheetData>
  <sheetProtection algorithmName="SHA-512" hashValue="yUx1kb7esHL/oTlaOxdoaAMcPY0FnqMQ0J06lHWEirDPitzqVjWGG3Nt/giXgiOSpjzWGTbLbSTOx6oL5bo5+Q==" saltValue="wegQVxLIToBACP3m8ino2A==" spinCount="100000" sheet="1" objects="1" scenarios="1"/>
  <mergeCells count="1">
    <mergeCell ref="A1:B1"/>
  </mergeCells>
  <conditionalFormatting sqref="B8:D35">
    <cfRule type="cellIs" dxfId="103" priority="6" operator="between">
      <formula>0</formula>
      <formula>0.1</formula>
    </cfRule>
    <cfRule type="cellIs" dxfId="102" priority="7" operator="lessThan">
      <formula>0</formula>
    </cfRule>
    <cfRule type="cellIs" dxfId="101" priority="8" operator="greaterThanOrEqual">
      <formula>0.1</formula>
    </cfRule>
  </conditionalFormatting>
  <conditionalFormatting sqref="B8:D35">
    <cfRule type="cellIs" dxfId="100" priority="5" operator="between">
      <formula>-0.1</formula>
      <formula>0</formula>
    </cfRule>
  </conditionalFormatting>
  <conditionalFormatting sqref="F8:H35">
    <cfRule type="cellIs" dxfId="99" priority="2" operator="between">
      <formula>0</formula>
      <formula>0.1</formula>
    </cfRule>
    <cfRule type="cellIs" dxfId="98" priority="3" operator="lessThan">
      <formula>0</formula>
    </cfRule>
    <cfRule type="cellIs" dxfId="97" priority="4" operator="greaterThanOrEqual">
      <formula>0.1</formula>
    </cfRule>
  </conditionalFormatting>
  <conditionalFormatting sqref="F8:H35">
    <cfRule type="cellIs" dxfId="96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Contents'!C12</f>
        <v>Table 2.4</v>
      </c>
      <c r="B1" s="175"/>
      <c r="C1" s="40"/>
    </row>
    <row r="2" spans="1:9" ht="16.5" customHeight="1" x14ac:dyDescent="0.3">
      <c r="A2" s="4" t="str">
        <f>"UCITS: "&amp;'Table of Contents'!A12&amp;", "&amp;'Table of Contents'!A3</f>
        <v>UCITS: Total Net Assets , 2016:Q1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187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17">
        <v>77629.747000000003</v>
      </c>
      <c r="C8" s="117">
        <v>14256.594999999999</v>
      </c>
      <c r="D8" s="117">
        <v>43054.606</v>
      </c>
      <c r="E8" s="117">
        <v>16703.088</v>
      </c>
      <c r="F8" s="117">
        <v>87.263999999999996</v>
      </c>
      <c r="G8" s="117">
        <v>721.29899999999998</v>
      </c>
      <c r="H8" s="117">
        <v>2628.9169999999999</v>
      </c>
      <c r="I8" s="116">
        <v>177.97800000000001</v>
      </c>
    </row>
    <row r="9" spans="1:9" ht="16.5" customHeight="1" x14ac:dyDescent="0.3">
      <c r="A9" s="46" t="s">
        <v>77</v>
      </c>
      <c r="B9" s="105">
        <v>76532.813021474998</v>
      </c>
      <c r="C9" s="99">
        <v>26010.762334845</v>
      </c>
      <c r="D9" s="99">
        <v>6273.8957972710004</v>
      </c>
      <c r="E9" s="99">
        <v>28562.023705111998</v>
      </c>
      <c r="F9" s="99">
        <v>12621.798160418</v>
      </c>
      <c r="G9" s="99">
        <v>3064.333023829</v>
      </c>
      <c r="H9" s="99">
        <v>0</v>
      </c>
      <c r="I9" s="105">
        <v>0</v>
      </c>
    </row>
    <row r="10" spans="1:9" ht="16.5" customHeight="1" x14ac:dyDescent="0.3">
      <c r="A10" s="46" t="s">
        <v>78</v>
      </c>
      <c r="B10" s="6">
        <v>800.91600089644805</v>
      </c>
      <c r="C10" s="107">
        <v>128.58901059003199</v>
      </c>
      <c r="D10" s="107">
        <v>163.55528498275001</v>
      </c>
      <c r="E10" s="107">
        <v>413.95008581347201</v>
      </c>
      <c r="F10" s="107">
        <v>76.726476969999993</v>
      </c>
      <c r="G10" s="107">
        <v>0</v>
      </c>
      <c r="H10" s="107">
        <v>0</v>
      </c>
      <c r="I10" s="6">
        <v>18.095142540194001</v>
      </c>
    </row>
    <row r="11" spans="1:9" ht="16.5" customHeight="1" x14ac:dyDescent="0.3">
      <c r="A11" s="46" t="s">
        <v>79</v>
      </c>
      <c r="B11" s="105">
        <v>14071.441999999999</v>
      </c>
      <c r="C11" s="99">
        <v>1510.8779999999999</v>
      </c>
      <c r="D11" s="99">
        <v>1800.374</v>
      </c>
      <c r="E11" s="99">
        <v>761.54499999999996</v>
      </c>
      <c r="F11" s="99">
        <v>9292.4240000000009</v>
      </c>
      <c r="G11" s="99">
        <v>0</v>
      </c>
      <c r="H11" s="99">
        <v>0</v>
      </c>
      <c r="I11" s="105">
        <v>706.221</v>
      </c>
    </row>
    <row r="12" spans="1:9" ht="16.5" customHeight="1" x14ac:dyDescent="0.3">
      <c r="A12" s="46" t="s">
        <v>80</v>
      </c>
      <c r="B12" s="6">
        <v>206037.77359999999</v>
      </c>
      <c r="C12" s="107">
        <v>29495.98803</v>
      </c>
      <c r="D12" s="107">
        <v>74467.390109999993</v>
      </c>
      <c r="E12" s="107">
        <v>83069.492440000002</v>
      </c>
      <c r="F12" s="107">
        <v>675.68449999999996</v>
      </c>
      <c r="G12" s="107">
        <v>346.02856000000003</v>
      </c>
      <c r="H12" s="107">
        <v>0</v>
      </c>
      <c r="I12" s="6">
        <v>17983.189999999999</v>
      </c>
    </row>
    <row r="13" spans="1:9" ht="16.5" customHeight="1" x14ac:dyDescent="0.3">
      <c r="A13" s="46" t="s">
        <v>81</v>
      </c>
      <c r="B13" s="105">
        <v>796346.54599999997</v>
      </c>
      <c r="C13" s="99">
        <v>330471.95199999999</v>
      </c>
      <c r="D13" s="99">
        <v>400356.62199999997</v>
      </c>
      <c r="E13" s="99">
        <v>64965.86</v>
      </c>
      <c r="F13" s="99">
        <v>314.06099999999998</v>
      </c>
      <c r="G13" s="99">
        <v>0</v>
      </c>
      <c r="H13" s="99">
        <v>0</v>
      </c>
      <c r="I13" s="105">
        <v>238.05099999999999</v>
      </c>
    </row>
    <row r="14" spans="1:9" ht="16.5" customHeight="1" x14ac:dyDescent="0.3">
      <c r="A14" s="46" t="s">
        <v>82</v>
      </c>
      <c r="B14" s="6">
        <v>76877.776689999999</v>
      </c>
      <c r="C14" s="107">
        <v>30745.435839999998</v>
      </c>
      <c r="D14" s="107">
        <v>31623.77693</v>
      </c>
      <c r="E14" s="107">
        <v>10890.48112</v>
      </c>
      <c r="F14" s="107">
        <v>3355.3190880000002</v>
      </c>
      <c r="G14" s="107">
        <v>0</v>
      </c>
      <c r="H14" s="107">
        <v>0</v>
      </c>
      <c r="I14" s="6">
        <v>262.76372329999998</v>
      </c>
    </row>
    <row r="15" spans="1:9" ht="16.5" customHeight="1" x14ac:dyDescent="0.3">
      <c r="A15" s="46" t="s">
        <v>83</v>
      </c>
      <c r="B15" s="105">
        <v>757822</v>
      </c>
      <c r="C15" s="99">
        <v>194070</v>
      </c>
      <c r="D15" s="99">
        <v>116442</v>
      </c>
      <c r="E15" s="99">
        <v>150138</v>
      </c>
      <c r="F15" s="99">
        <v>289002</v>
      </c>
      <c r="G15" s="99">
        <v>8170</v>
      </c>
      <c r="H15" s="99">
        <v>0</v>
      </c>
      <c r="I15" s="105">
        <v>0</v>
      </c>
    </row>
    <row r="16" spans="1:9" ht="16.5" customHeight="1" x14ac:dyDescent="0.3">
      <c r="A16" s="46" t="s">
        <v>84</v>
      </c>
      <c r="B16" s="6">
        <v>300736.53999999998</v>
      </c>
      <c r="C16" s="107">
        <v>155642.95600000001</v>
      </c>
      <c r="D16" s="107">
        <v>64038.406999999999</v>
      </c>
      <c r="E16" s="107">
        <v>65356.120999999999</v>
      </c>
      <c r="F16" s="107">
        <v>3050.3</v>
      </c>
      <c r="G16" s="107">
        <v>163.1</v>
      </c>
      <c r="H16" s="107">
        <v>2287.1439999999998</v>
      </c>
      <c r="I16" s="6">
        <v>10198.512000000001</v>
      </c>
    </row>
    <row r="17" spans="1:9" ht="16.5" customHeight="1" x14ac:dyDescent="0.3">
      <c r="A17" s="46" t="s">
        <v>85</v>
      </c>
      <c r="B17" s="105">
        <v>4156.72</v>
      </c>
      <c r="C17" s="99">
        <v>981.58</v>
      </c>
      <c r="D17" s="99">
        <v>1304.9000000000001</v>
      </c>
      <c r="E17" s="99">
        <v>1231.3800000000001</v>
      </c>
      <c r="F17" s="99">
        <v>493.54</v>
      </c>
      <c r="G17" s="99">
        <v>0</v>
      </c>
      <c r="H17" s="99">
        <v>0</v>
      </c>
      <c r="I17" s="105">
        <v>145.32</v>
      </c>
    </row>
    <row r="18" spans="1:9" ht="16.5" customHeight="1" x14ac:dyDescent="0.3">
      <c r="A18" s="46" t="s">
        <v>86</v>
      </c>
      <c r="B18" s="6">
        <v>164722.63006859401</v>
      </c>
      <c r="C18" s="107">
        <v>14718.59329986</v>
      </c>
      <c r="D18" s="107">
        <v>80949.990738840599</v>
      </c>
      <c r="E18" s="107">
        <v>869.83013865509895</v>
      </c>
      <c r="F18" s="107">
        <v>0</v>
      </c>
      <c r="G18" s="107">
        <v>0</v>
      </c>
      <c r="H18" s="107">
        <v>26549.832688999999</v>
      </c>
      <c r="I18" s="6">
        <v>41634.383202238401</v>
      </c>
    </row>
    <row r="19" spans="1:9" ht="16.5" customHeight="1" x14ac:dyDescent="0.3">
      <c r="A19" s="46" t="s">
        <v>87</v>
      </c>
      <c r="B19" s="105">
        <v>1387492</v>
      </c>
      <c r="C19" s="99">
        <v>469176</v>
      </c>
      <c r="D19" s="99">
        <v>362475</v>
      </c>
      <c r="E19" s="99">
        <v>85146</v>
      </c>
      <c r="F19" s="99">
        <v>429510</v>
      </c>
      <c r="G19" s="99">
        <v>0</v>
      </c>
      <c r="H19" s="99">
        <v>0</v>
      </c>
      <c r="I19" s="105">
        <v>41185</v>
      </c>
    </row>
    <row r="20" spans="1:9" ht="16.5" customHeight="1" x14ac:dyDescent="0.3">
      <c r="A20" s="46" t="s">
        <v>88</v>
      </c>
      <c r="B20" s="6">
        <v>221900.2</v>
      </c>
      <c r="C20" s="107">
        <v>19075.61</v>
      </c>
      <c r="D20" s="107">
        <v>50356.979999999901</v>
      </c>
      <c r="E20" s="107">
        <v>79807.23</v>
      </c>
      <c r="F20" s="107">
        <v>5716.43</v>
      </c>
      <c r="G20" s="107">
        <v>542.92999999999995</v>
      </c>
      <c r="H20" s="107">
        <v>66401.02</v>
      </c>
      <c r="I20" s="6">
        <v>0</v>
      </c>
    </row>
    <row r="21" spans="1:9" ht="16.5" customHeight="1" x14ac:dyDescent="0.3">
      <c r="A21" s="46" t="s">
        <v>89</v>
      </c>
      <c r="B21" s="105">
        <v>26625.11</v>
      </c>
      <c r="C21" s="99">
        <v>7281.58</v>
      </c>
      <c r="D21" s="99">
        <v>8060.88</v>
      </c>
      <c r="E21" s="99">
        <v>5480.75</v>
      </c>
      <c r="F21" s="99">
        <v>3058.8</v>
      </c>
      <c r="G21" s="99">
        <v>0</v>
      </c>
      <c r="H21" s="99">
        <v>126.7</v>
      </c>
      <c r="I21" s="105">
        <v>2616.4</v>
      </c>
    </row>
    <row r="22" spans="1:9" ht="16.5" customHeight="1" x14ac:dyDescent="0.3">
      <c r="A22" s="46" t="s">
        <v>90</v>
      </c>
      <c r="B22" s="6">
        <v>2847418</v>
      </c>
      <c r="C22" s="107">
        <v>939096</v>
      </c>
      <c r="D22" s="107">
        <v>942721</v>
      </c>
      <c r="E22" s="107">
        <v>582669</v>
      </c>
      <c r="F22" s="107">
        <v>251150</v>
      </c>
      <c r="G22" s="107">
        <v>0</v>
      </c>
      <c r="H22" s="107">
        <v>0</v>
      </c>
      <c r="I22" s="6">
        <v>131782</v>
      </c>
    </row>
    <row r="23" spans="1:9" ht="16.5" customHeight="1" x14ac:dyDescent="0.3">
      <c r="A23" s="46" t="s">
        <v>91</v>
      </c>
      <c r="B23" s="105">
        <v>2405.5956286999999</v>
      </c>
      <c r="C23" s="99">
        <v>345.64299999999997</v>
      </c>
      <c r="D23" s="99">
        <v>722.50741468000001</v>
      </c>
      <c r="E23" s="99">
        <v>728.87466393</v>
      </c>
      <c r="F23" s="99">
        <v>107.029</v>
      </c>
      <c r="G23" s="99">
        <v>0</v>
      </c>
      <c r="H23" s="99">
        <v>3.27248428</v>
      </c>
      <c r="I23" s="105">
        <v>498.26906580999997</v>
      </c>
    </row>
    <row r="24" spans="1:9" ht="16.5" customHeight="1" x14ac:dyDescent="0.3">
      <c r="A24" s="46" t="s">
        <v>92</v>
      </c>
      <c r="B24" s="6">
        <v>33177</v>
      </c>
      <c r="C24" s="107">
        <v>16684</v>
      </c>
      <c r="D24" s="107">
        <v>15444</v>
      </c>
      <c r="E24" s="107">
        <v>774</v>
      </c>
      <c r="F24" s="107">
        <v>0</v>
      </c>
      <c r="G24" s="107">
        <v>0</v>
      </c>
      <c r="H24" s="107">
        <v>0</v>
      </c>
      <c r="I24" s="6">
        <v>275</v>
      </c>
    </row>
    <row r="25" spans="1:9" ht="16.5" customHeight="1" x14ac:dyDescent="0.3">
      <c r="A25" s="46" t="s">
        <v>93</v>
      </c>
      <c r="B25" s="105">
        <v>897998</v>
      </c>
      <c r="C25" s="99">
        <v>419917</v>
      </c>
      <c r="D25" s="99">
        <v>336252</v>
      </c>
      <c r="E25" s="99">
        <v>55450</v>
      </c>
      <c r="F25" s="99">
        <v>77440</v>
      </c>
      <c r="G25" s="99">
        <v>0</v>
      </c>
      <c r="H25" s="99">
        <v>0</v>
      </c>
      <c r="I25" s="105">
        <v>8939</v>
      </c>
    </row>
    <row r="26" spans="1:9" ht="16.5" customHeight="1" x14ac:dyDescent="0.3">
      <c r="A26" s="46" t="s">
        <v>94</v>
      </c>
      <c r="B26" s="6">
        <v>92156.506999999998</v>
      </c>
      <c r="C26" s="107">
        <v>21561.937999999998</v>
      </c>
      <c r="D26" s="107">
        <v>21791.440999999999</v>
      </c>
      <c r="E26" s="107">
        <v>19037.065999999999</v>
      </c>
      <c r="F26" s="107">
        <v>28001.075000000001</v>
      </c>
      <c r="G26" s="107">
        <v>0</v>
      </c>
      <c r="H26" s="107">
        <v>1341.578</v>
      </c>
      <c r="I26" s="6">
        <v>423.40899999999999</v>
      </c>
    </row>
    <row r="27" spans="1:9" ht="16.5" customHeight="1" x14ac:dyDescent="0.3">
      <c r="A27" s="46" t="s">
        <v>95</v>
      </c>
      <c r="B27" s="105">
        <v>7235.5469888551797</v>
      </c>
      <c r="C27" s="99">
        <v>979.58128477503999</v>
      </c>
      <c r="D27" s="99">
        <v>1083.2434009599999</v>
      </c>
      <c r="E27" s="99">
        <v>2505.30669210014</v>
      </c>
      <c r="F27" s="99">
        <v>1755.45960876</v>
      </c>
      <c r="G27" s="99">
        <v>0</v>
      </c>
      <c r="H27" s="99">
        <v>0</v>
      </c>
      <c r="I27" s="105">
        <v>911.95600225999999</v>
      </c>
    </row>
    <row r="28" spans="1:9" ht="16.5" customHeight="1" x14ac:dyDescent="0.3">
      <c r="A28" s="46" t="s">
        <v>96</v>
      </c>
      <c r="B28" s="6">
        <v>21016.582999999999</v>
      </c>
      <c r="C28" s="107">
        <v>317.69900000000001</v>
      </c>
      <c r="D28" s="107">
        <v>10878.181</v>
      </c>
      <c r="E28" s="107">
        <v>511.73700000000002</v>
      </c>
      <c r="F28" s="107">
        <v>112.843</v>
      </c>
      <c r="G28" s="107">
        <v>569.84199999999998</v>
      </c>
      <c r="H28" s="107">
        <v>334.61900000000003</v>
      </c>
      <c r="I28" s="6">
        <v>8291.6620000000003</v>
      </c>
    </row>
    <row r="29" spans="1:9" ht="16.5" customHeight="1" x14ac:dyDescent="0.3">
      <c r="A29" s="46" t="s">
        <v>97</v>
      </c>
      <c r="B29" s="105">
        <v>3928</v>
      </c>
      <c r="C29" s="99">
        <v>333.54399999999998</v>
      </c>
      <c r="D29" s="99">
        <v>1578.5820000000001</v>
      </c>
      <c r="E29" s="99">
        <v>1963.7809999999999</v>
      </c>
      <c r="F29" s="99">
        <v>52.093000000000004</v>
      </c>
      <c r="G29" s="99">
        <v>0</v>
      </c>
      <c r="H29" s="99">
        <v>0</v>
      </c>
      <c r="I29" s="105">
        <v>0</v>
      </c>
    </row>
    <row r="30" spans="1:9" ht="16.5" customHeight="1" x14ac:dyDescent="0.3">
      <c r="A30" s="46" t="s">
        <v>98</v>
      </c>
      <c r="B30" s="6">
        <v>2216.6089999999999</v>
      </c>
      <c r="C30" s="107">
        <v>1331.538</v>
      </c>
      <c r="D30" s="107">
        <v>154.61699999999999</v>
      </c>
      <c r="E30" s="107">
        <v>663.971</v>
      </c>
      <c r="F30" s="107">
        <v>66.483000000000004</v>
      </c>
      <c r="G30" s="107">
        <v>0</v>
      </c>
      <c r="H30" s="107">
        <v>0</v>
      </c>
      <c r="I30" s="6">
        <v>0</v>
      </c>
    </row>
    <row r="31" spans="1:9" ht="16.5" customHeight="1" x14ac:dyDescent="0.3">
      <c r="A31" s="46" t="s">
        <v>99</v>
      </c>
      <c r="B31" s="105">
        <v>181794</v>
      </c>
      <c r="C31" s="99">
        <v>33711</v>
      </c>
      <c r="D31" s="99">
        <v>57137</v>
      </c>
      <c r="E31" s="99">
        <v>70594</v>
      </c>
      <c r="F31" s="99">
        <v>8890</v>
      </c>
      <c r="G31" s="99">
        <v>528</v>
      </c>
      <c r="H31" s="99">
        <v>10934</v>
      </c>
      <c r="I31" s="105">
        <v>0</v>
      </c>
    </row>
    <row r="32" spans="1:9" ht="16.5" customHeight="1" x14ac:dyDescent="0.3">
      <c r="A32" s="46" t="s">
        <v>100</v>
      </c>
      <c r="B32" s="6">
        <v>2349922</v>
      </c>
      <c r="C32" s="107">
        <v>1414968</v>
      </c>
      <c r="D32" s="107">
        <v>231056</v>
      </c>
      <c r="E32" s="107">
        <v>510188</v>
      </c>
      <c r="F32" s="107">
        <v>189102</v>
      </c>
      <c r="G32" s="107">
        <v>0</v>
      </c>
      <c r="H32" s="107">
        <v>3785</v>
      </c>
      <c r="I32" s="6">
        <v>823</v>
      </c>
    </row>
    <row r="33" spans="1:9" ht="16.5" customHeight="1" x14ac:dyDescent="0.3">
      <c r="A33" s="46" t="s">
        <v>101</v>
      </c>
      <c r="B33" s="105">
        <v>446676.04285013798</v>
      </c>
      <c r="C33" s="99">
        <v>147086.88474607299</v>
      </c>
      <c r="D33" s="99">
        <v>147993.968661928</v>
      </c>
      <c r="E33" s="99">
        <v>132139.261685531</v>
      </c>
      <c r="F33" s="99">
        <v>19455.927756605499</v>
      </c>
      <c r="G33" s="99">
        <v>0</v>
      </c>
      <c r="H33" s="99">
        <v>0</v>
      </c>
      <c r="I33" s="105">
        <v>0</v>
      </c>
    </row>
    <row r="34" spans="1:9" ht="16.5" customHeight="1" x14ac:dyDescent="0.3">
      <c r="A34" s="46" t="s">
        <v>102</v>
      </c>
      <c r="B34" s="6">
        <v>37268.181589139997</v>
      </c>
      <c r="C34" s="107">
        <v>1344.1590680700001</v>
      </c>
      <c r="D34" s="107">
        <v>18599.11999748</v>
      </c>
      <c r="E34" s="107">
        <v>3492.35709744</v>
      </c>
      <c r="F34" s="107">
        <v>11470.293498679999</v>
      </c>
      <c r="G34" s="107">
        <v>284.08709339000001</v>
      </c>
      <c r="H34" s="107">
        <v>1400.55556432</v>
      </c>
      <c r="I34" s="6">
        <v>677.60926975999996</v>
      </c>
    </row>
    <row r="35" spans="1:9" ht="16.5" customHeight="1" x14ac:dyDescent="0.3">
      <c r="A35" s="46" t="s">
        <v>103</v>
      </c>
      <c r="B35" s="105">
        <v>798870.60900000005</v>
      </c>
      <c r="C35" s="99">
        <v>463646.24</v>
      </c>
      <c r="D35" s="99">
        <v>125850.61</v>
      </c>
      <c r="E35" s="99">
        <v>58560.671999999999</v>
      </c>
      <c r="F35" s="99">
        <v>3877.88</v>
      </c>
      <c r="G35" s="99">
        <v>453.11700000000002</v>
      </c>
      <c r="H35" s="99">
        <v>56709.77</v>
      </c>
      <c r="I35" s="105">
        <v>89772.32</v>
      </c>
    </row>
    <row r="36" spans="1:9" ht="16.5" customHeight="1" x14ac:dyDescent="0.25">
      <c r="A36" s="44"/>
    </row>
    <row r="37" spans="1:9" ht="16.5" customHeight="1" x14ac:dyDescent="0.25">
      <c r="A37" s="44"/>
    </row>
  </sheetData>
  <sheetProtection algorithmName="SHA-512" hashValue="0uy1ajmbOACrEC+9gZTWMGzeUHoyyiY5Hr1MXwAPA9VmV/bWKPvqKUyJ9cDhFFryvJyDNx60C1UcozvqjhzGNg==" saltValue="lzJNFDI5JyLgwauJqNyJlg==" spinCount="100000" sheet="1" objects="1" scenarios="1"/>
  <mergeCells count="1">
    <mergeCell ref="A1:B1"/>
  </mergeCells>
  <conditionalFormatting sqref="B8:I35">
    <cfRule type="cellIs" dxfId="95" priority="2" operator="between">
      <formula>0</formula>
      <formula>0.1</formula>
    </cfRule>
    <cfRule type="cellIs" dxfId="94" priority="3" operator="lessThan">
      <formula>0</formula>
    </cfRule>
    <cfRule type="cellIs" dxfId="93" priority="4" operator="greaterThanOrEqual">
      <formula>0.1</formula>
    </cfRule>
  </conditionalFormatting>
  <conditionalFormatting sqref="A1:XFD1048576">
    <cfRule type="cellIs" dxfId="92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Contents'!C13</f>
        <v>Table 2.5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176</v>
      </c>
      <c r="C6" s="54"/>
      <c r="D6" s="54"/>
      <c r="E6" s="54"/>
      <c r="G6" s="54" t="s">
        <v>177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G8" s="117">
        <v>13315.531000000001</v>
      </c>
      <c r="H8" s="117">
        <v>2638.5729999999999</v>
      </c>
      <c r="I8" s="117">
        <v>617.11599999999999</v>
      </c>
      <c r="J8" s="117">
        <v>10059.842000000001</v>
      </c>
      <c r="K8" s="117">
        <v>0</v>
      </c>
    </row>
    <row r="9" spans="1:11" ht="16.5" customHeight="1" x14ac:dyDescent="0.3">
      <c r="A9" s="49" t="s">
        <v>77</v>
      </c>
      <c r="B9" s="105">
        <v>235.063908935</v>
      </c>
      <c r="C9" s="99">
        <v>235.063908935</v>
      </c>
      <c r="D9" s="99">
        <v>0</v>
      </c>
      <c r="E9" s="105">
        <v>0</v>
      </c>
      <c r="G9" s="105">
        <v>27474.157046395001</v>
      </c>
      <c r="H9" s="99">
        <v>328.753872032</v>
      </c>
      <c r="I9" s="99">
        <v>1450.3411259280001</v>
      </c>
      <c r="J9" s="99">
        <v>25440.526305767002</v>
      </c>
      <c r="K9" s="105">
        <v>254.53574266800001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G10" s="6">
        <v>5.1639999999999997</v>
      </c>
      <c r="H10" s="107">
        <v>5.1639999999999997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17983.189999999999</v>
      </c>
      <c r="H12" s="107">
        <v>0</v>
      </c>
      <c r="I12" s="107">
        <v>0</v>
      </c>
      <c r="J12" s="107">
        <v>0</v>
      </c>
      <c r="K12" s="6">
        <v>17983.189999999999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5500.4269999999997</v>
      </c>
      <c r="H13" s="99">
        <v>250.69900000000001</v>
      </c>
      <c r="I13" s="99">
        <v>177.04</v>
      </c>
      <c r="J13" s="99">
        <v>5072.6880000000001</v>
      </c>
      <c r="K13" s="105">
        <v>0</v>
      </c>
    </row>
    <row r="14" spans="1:11" ht="16.5" customHeight="1" x14ac:dyDescent="0.3">
      <c r="A14" s="49" t="s">
        <v>82</v>
      </c>
      <c r="B14" s="6">
        <v>175.28497730000001</v>
      </c>
      <c r="C14" s="107">
        <v>175.28497730000001</v>
      </c>
      <c r="D14" s="107">
        <v>0</v>
      </c>
      <c r="E14" s="6">
        <v>0</v>
      </c>
      <c r="F14" s="113"/>
      <c r="G14" s="6">
        <v>10218.83872</v>
      </c>
      <c r="H14" s="107">
        <v>1059.72227</v>
      </c>
      <c r="I14" s="107">
        <v>809.83746599999995</v>
      </c>
      <c r="J14" s="107">
        <v>8349.2789830000002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43701.053999999996</v>
      </c>
      <c r="C16" s="107">
        <v>37352.654000000002</v>
      </c>
      <c r="D16" s="107">
        <v>5799.1289999999999</v>
      </c>
      <c r="E16" s="6">
        <v>549.27099999999996</v>
      </c>
      <c r="F16" s="113"/>
      <c r="G16" s="6">
        <v>14912.442999999999</v>
      </c>
      <c r="H16" s="107">
        <v>2844.4029999999998</v>
      </c>
      <c r="I16" s="107">
        <v>242.821</v>
      </c>
      <c r="J16" s="107">
        <v>11809.976000000001</v>
      </c>
      <c r="K16" s="6">
        <v>15.243</v>
      </c>
    </row>
    <row r="17" spans="1:11" ht="16.5" customHeight="1" x14ac:dyDescent="0.3">
      <c r="A17" s="49" t="s">
        <v>85</v>
      </c>
      <c r="B17" s="105">
        <v>25.52</v>
      </c>
      <c r="C17" s="99">
        <v>25.52</v>
      </c>
      <c r="D17" s="99">
        <v>0</v>
      </c>
      <c r="E17" s="105">
        <v>0</v>
      </c>
      <c r="F17" s="113"/>
      <c r="G17" s="105">
        <v>448.19</v>
      </c>
      <c r="H17" s="99">
        <v>195.82</v>
      </c>
      <c r="I17" s="99">
        <v>72.209999999999994</v>
      </c>
      <c r="J17" s="99">
        <v>180.16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230010</v>
      </c>
      <c r="C19" s="99">
        <v>142519</v>
      </c>
      <c r="D19" s="99">
        <v>80505</v>
      </c>
      <c r="E19" s="105">
        <v>6986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38101.06</v>
      </c>
      <c r="H20" s="107">
        <v>1107.79</v>
      </c>
      <c r="I20" s="107">
        <v>1016.75</v>
      </c>
      <c r="J20" s="107">
        <v>35976.519999999997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294.08</v>
      </c>
      <c r="H21" s="99">
        <v>0</v>
      </c>
      <c r="I21" s="99">
        <v>45.1</v>
      </c>
      <c r="J21" s="99">
        <v>0</v>
      </c>
      <c r="K21" s="105">
        <v>248.98</v>
      </c>
    </row>
    <row r="22" spans="1:11" ht="16.5" customHeight="1" x14ac:dyDescent="0.3">
      <c r="A22" s="49" t="s">
        <v>90</v>
      </c>
      <c r="B22" s="6">
        <v>80397</v>
      </c>
      <c r="C22" s="107">
        <v>0</v>
      </c>
      <c r="D22" s="107">
        <v>0</v>
      </c>
      <c r="E22" s="6">
        <v>0</v>
      </c>
      <c r="F22" s="113"/>
      <c r="G22" s="6">
        <v>122793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3.2530000000000001</v>
      </c>
      <c r="H23" s="99">
        <v>0</v>
      </c>
      <c r="I23" s="99">
        <v>0</v>
      </c>
      <c r="J23" s="99">
        <v>0</v>
      </c>
      <c r="K23" s="105">
        <v>3.2530000000000001</v>
      </c>
    </row>
    <row r="24" spans="1:11" ht="16.5" customHeight="1" x14ac:dyDescent="0.3">
      <c r="A24" s="49" t="s">
        <v>92</v>
      </c>
      <c r="B24" s="6">
        <v>1247</v>
      </c>
      <c r="C24" s="107">
        <v>0</v>
      </c>
      <c r="D24" s="107">
        <v>0</v>
      </c>
      <c r="E24" s="6">
        <v>0</v>
      </c>
      <c r="F24" s="113"/>
      <c r="G24" s="6">
        <v>10320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1191.3430000000001</v>
      </c>
      <c r="H26" s="107">
        <v>144.744</v>
      </c>
      <c r="I26" s="107">
        <v>17.085999999999999</v>
      </c>
      <c r="J26" s="107">
        <v>732.45</v>
      </c>
      <c r="K26" s="6">
        <v>297.06299999999999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1948.4195661799999</v>
      </c>
      <c r="H27" s="99">
        <v>0</v>
      </c>
      <c r="I27" s="99">
        <v>0</v>
      </c>
      <c r="J27" s="99">
        <v>1948.4195661799999</v>
      </c>
      <c r="K27" s="105">
        <v>0</v>
      </c>
    </row>
    <row r="28" spans="1:11" ht="16.5" customHeight="1" x14ac:dyDescent="0.3">
      <c r="A28" s="49" t="s">
        <v>96</v>
      </c>
      <c r="B28" s="6">
        <v>1.962</v>
      </c>
      <c r="C28" s="107">
        <v>1.962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57.51</v>
      </c>
      <c r="H30" s="107">
        <v>52.473999999999997</v>
      </c>
      <c r="I30" s="107">
        <v>0</v>
      </c>
      <c r="J30" s="107">
        <v>5.0359999999999996</v>
      </c>
      <c r="K30" s="6">
        <v>0</v>
      </c>
    </row>
    <row r="31" spans="1:11" ht="16.5" customHeight="1" x14ac:dyDescent="0.3">
      <c r="A31" s="49" t="s">
        <v>99</v>
      </c>
      <c r="B31" s="105">
        <v>326</v>
      </c>
      <c r="C31" s="99">
        <v>326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18274</v>
      </c>
      <c r="C32" s="107">
        <v>18274</v>
      </c>
      <c r="D32" s="107">
        <v>0</v>
      </c>
      <c r="E32" s="6">
        <v>0</v>
      </c>
      <c r="F32" s="113"/>
      <c r="G32" s="6">
        <v>206201</v>
      </c>
      <c r="H32" s="107">
        <v>42948</v>
      </c>
      <c r="I32" s="107">
        <v>69242</v>
      </c>
      <c r="J32" s="107">
        <v>94011</v>
      </c>
      <c r="K32" s="6">
        <v>0</v>
      </c>
    </row>
    <row r="33" spans="1:11" ht="16.5" customHeight="1" x14ac:dyDescent="0.3">
      <c r="A33" s="49" t="s">
        <v>101</v>
      </c>
      <c r="B33" s="105">
        <v>4047.3294156811198</v>
      </c>
      <c r="C33" s="99">
        <v>3061.4331949027701</v>
      </c>
      <c r="D33" s="99">
        <v>16.53223393</v>
      </c>
      <c r="E33" s="105">
        <v>969.36398684834796</v>
      </c>
      <c r="F33" s="113"/>
      <c r="G33" s="105">
        <v>18737.941359181699</v>
      </c>
      <c r="H33" s="99">
        <v>1862.9881695466499</v>
      </c>
      <c r="I33" s="99">
        <v>12745.1733619474</v>
      </c>
      <c r="J33" s="99">
        <v>3251.9855542376699</v>
      </c>
      <c r="K33" s="105">
        <v>877.79427344999999</v>
      </c>
    </row>
    <row r="34" spans="1:11" ht="16.5" customHeight="1" x14ac:dyDescent="0.3">
      <c r="A34" s="49" t="s">
        <v>102</v>
      </c>
      <c r="B34" s="6">
        <v>143.4042054</v>
      </c>
      <c r="C34" s="107">
        <v>0</v>
      </c>
      <c r="D34" s="107">
        <v>0</v>
      </c>
      <c r="E34" s="6">
        <v>0</v>
      </c>
      <c r="F34" s="113"/>
      <c r="G34" s="6">
        <v>192.31505781999999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20748.5</v>
      </c>
      <c r="H35" s="99">
        <v>7714.95</v>
      </c>
      <c r="I35" s="99">
        <v>649.14</v>
      </c>
      <c r="J35" s="99">
        <v>5004.04</v>
      </c>
      <c r="K35" s="105">
        <v>7380.37</v>
      </c>
    </row>
    <row r="36" spans="1:11" ht="16.5" customHeight="1" x14ac:dyDescent="0.3">
      <c r="A36" s="39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k0cBkUUvRIDaP6oiIhYwkxTsDRqMM3RQwtRZ389wtxLFgcYnDXTLqhl4nTrMlnqUxGvjFW7D2IdTflyY9F2ETg==" saltValue="vm4DLu1DzyJHe1rff8moXQ==" spinCount="100000" sheet="1" objects="1" scenarios="1"/>
  <mergeCells count="1">
    <mergeCell ref="A1:B1"/>
  </mergeCells>
  <conditionalFormatting sqref="B12:K35 B8:E11 G8:K11">
    <cfRule type="cellIs" dxfId="91" priority="2" operator="between">
      <formula>0</formula>
      <formula>0.1</formula>
    </cfRule>
    <cfRule type="cellIs" dxfId="90" priority="3" operator="lessThan">
      <formula>0</formula>
    </cfRule>
    <cfRule type="cellIs" dxfId="89" priority="4" operator="greaterThanOrEqual">
      <formula>0.1</formula>
    </cfRule>
  </conditionalFormatting>
  <conditionalFormatting sqref="A1:XFD1048576">
    <cfRule type="cellIs" dxfId="8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Contents'!C16</f>
        <v>Table 2.6</v>
      </c>
      <c r="B1" s="175"/>
      <c r="C1" s="40"/>
    </row>
    <row r="2" spans="1:9" ht="16.5" customHeight="1" x14ac:dyDescent="0.3">
      <c r="A2" s="4" t="str">
        <f>"UCITS: "&amp;'Table of Contents'!A16&amp;", "&amp;'Table of Contents'!A3</f>
        <v>UCITS: Total Net Sales, 2016:Q1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178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121">
        <v>-1322.1669999999999</v>
      </c>
      <c r="C8" s="121">
        <v>31.882000000000001</v>
      </c>
      <c r="D8" s="121">
        <v>-1633.471</v>
      </c>
      <c r="E8" s="121">
        <v>335.87</v>
      </c>
      <c r="F8" s="121">
        <v>5.9939999999999998</v>
      </c>
      <c r="G8" s="121">
        <v>-12.151</v>
      </c>
      <c r="H8" s="121">
        <v>-40.033999999999999</v>
      </c>
      <c r="I8" s="122">
        <v>-10.257</v>
      </c>
    </row>
    <row r="9" spans="1:9" ht="16.5" customHeight="1" x14ac:dyDescent="0.3">
      <c r="A9" s="46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123">
        <v>0</v>
      </c>
    </row>
    <row r="10" spans="1:9" ht="16.5" customHeight="1" x14ac:dyDescent="0.3">
      <c r="A10" s="46" t="s">
        <v>78</v>
      </c>
      <c r="B10" s="124">
        <v>10.888463983013301</v>
      </c>
      <c r="C10" s="125">
        <v>2.7568700100000001</v>
      </c>
      <c r="D10" s="125">
        <v>-4.4333132099999997</v>
      </c>
      <c r="E10" s="125">
        <v>8.7647433430133397</v>
      </c>
      <c r="F10" s="125">
        <v>4.6001638399999996</v>
      </c>
      <c r="G10" s="125">
        <v>0</v>
      </c>
      <c r="H10" s="125">
        <v>0</v>
      </c>
      <c r="I10" s="124">
        <v>-0.8</v>
      </c>
    </row>
    <row r="11" spans="1:9" ht="16.5" customHeight="1" x14ac:dyDescent="0.3">
      <c r="A11" s="46" t="s">
        <v>79</v>
      </c>
      <c r="B11" s="123">
        <v>308.5</v>
      </c>
      <c r="C11" s="32">
        <v>-51.85</v>
      </c>
      <c r="D11" s="32">
        <v>328.83</v>
      </c>
      <c r="E11" s="32">
        <v>-29.7</v>
      </c>
      <c r="F11" s="32">
        <v>54.63</v>
      </c>
      <c r="G11" s="32">
        <v>0</v>
      </c>
      <c r="H11" s="32">
        <v>0</v>
      </c>
      <c r="I11" s="123">
        <v>6.59</v>
      </c>
    </row>
    <row r="12" spans="1:9" ht="16.5" customHeight="1" x14ac:dyDescent="0.3">
      <c r="A12" s="46" t="s">
        <v>80</v>
      </c>
      <c r="B12" s="124">
        <v>5096.1966650000004</v>
      </c>
      <c r="C12" s="125">
        <v>1594.716001</v>
      </c>
      <c r="D12" s="125">
        <v>1446.67434</v>
      </c>
      <c r="E12" s="125">
        <v>1086.353838</v>
      </c>
      <c r="F12" s="125">
        <v>-22.469349300000001</v>
      </c>
      <c r="G12" s="125">
        <v>-0.86343300000000001</v>
      </c>
      <c r="H12" s="125">
        <v>0</v>
      </c>
      <c r="I12" s="124">
        <v>991.78527069999996</v>
      </c>
    </row>
    <row r="13" spans="1:9" ht="16.5" customHeight="1" x14ac:dyDescent="0.3">
      <c r="A13" s="46" t="s">
        <v>81</v>
      </c>
      <c r="B13" s="123">
        <v>1739.826</v>
      </c>
      <c r="C13" s="32">
        <v>9653.0879999999997</v>
      </c>
      <c r="D13" s="32">
        <v>-10426.370000000001</v>
      </c>
      <c r="E13" s="32">
        <v>2524.1190000000001</v>
      </c>
      <c r="F13" s="32">
        <v>-5.9160000000000004</v>
      </c>
      <c r="G13" s="32">
        <v>0</v>
      </c>
      <c r="H13" s="32">
        <v>0</v>
      </c>
      <c r="I13" s="123">
        <v>-5.0949999999999998</v>
      </c>
    </row>
    <row r="14" spans="1:9" ht="16.5" customHeight="1" x14ac:dyDescent="0.3">
      <c r="A14" s="46" t="s">
        <v>82</v>
      </c>
      <c r="B14" s="124">
        <v>-560.633557</v>
      </c>
      <c r="C14" s="125">
        <v>350.26228129999998</v>
      </c>
      <c r="D14" s="125">
        <v>-844.90858200000002</v>
      </c>
      <c r="E14" s="125">
        <v>13.780002489999999</v>
      </c>
      <c r="F14" s="125">
        <v>-52.814648599999998</v>
      </c>
      <c r="G14" s="125">
        <v>0</v>
      </c>
      <c r="H14" s="125">
        <v>0</v>
      </c>
      <c r="I14" s="124">
        <v>-26.952610499999999</v>
      </c>
    </row>
    <row r="15" spans="1:9" ht="16.5" customHeight="1" x14ac:dyDescent="0.3">
      <c r="A15" s="46" t="s">
        <v>83</v>
      </c>
      <c r="B15" s="123">
        <v>15600</v>
      </c>
      <c r="C15" s="32">
        <v>-1000</v>
      </c>
      <c r="D15" s="32">
        <v>600</v>
      </c>
      <c r="E15" s="32">
        <v>-2400</v>
      </c>
      <c r="F15" s="32">
        <v>19100</v>
      </c>
      <c r="G15" s="32">
        <v>-700</v>
      </c>
      <c r="H15" s="32">
        <v>0</v>
      </c>
      <c r="I15" s="123">
        <v>0</v>
      </c>
    </row>
    <row r="16" spans="1:9" ht="16.5" customHeight="1" x14ac:dyDescent="0.3">
      <c r="A16" s="46" t="s">
        <v>84</v>
      </c>
      <c r="B16" s="124">
        <v>2518.7649999999999</v>
      </c>
      <c r="C16" s="125">
        <v>-724.60299999999995</v>
      </c>
      <c r="D16" s="125">
        <v>1605.018</v>
      </c>
      <c r="E16" s="125">
        <v>1963.5820000000001</v>
      </c>
      <c r="F16" s="125">
        <v>151.30000000000001</v>
      </c>
      <c r="G16" s="125">
        <v>2.8</v>
      </c>
      <c r="H16" s="125">
        <v>27.373999999999999</v>
      </c>
      <c r="I16" s="124">
        <v>-506.70600000000002</v>
      </c>
    </row>
    <row r="17" spans="1:9" ht="16.5" customHeight="1" x14ac:dyDescent="0.3">
      <c r="A17" s="46" t="s">
        <v>85</v>
      </c>
      <c r="B17" s="123">
        <v>-130.25899999999999</v>
      </c>
      <c r="C17" s="32">
        <v>-20.061</v>
      </c>
      <c r="D17" s="32">
        <v>-0.27600000000000002</v>
      </c>
      <c r="E17" s="32">
        <v>-6.87</v>
      </c>
      <c r="F17" s="32">
        <v>-20.962</v>
      </c>
      <c r="G17" s="32">
        <v>0</v>
      </c>
      <c r="H17" s="32">
        <v>0</v>
      </c>
      <c r="I17" s="123">
        <v>-82.09</v>
      </c>
    </row>
    <row r="18" spans="1:9" ht="16.5" customHeight="1" x14ac:dyDescent="0.3">
      <c r="A18" s="46" t="s">
        <v>86</v>
      </c>
      <c r="B18" s="124">
        <v>13763.843316547</v>
      </c>
      <c r="C18" s="125">
        <v>265.636467245174</v>
      </c>
      <c r="D18" s="125">
        <v>1355.26797361329</v>
      </c>
      <c r="E18" s="125">
        <v>-202.32034703553001</v>
      </c>
      <c r="F18" s="125">
        <v>0</v>
      </c>
      <c r="G18" s="125">
        <v>0</v>
      </c>
      <c r="H18" s="125">
        <v>13744.2220026949</v>
      </c>
      <c r="I18" s="124">
        <v>-1398.9627799708001</v>
      </c>
    </row>
    <row r="19" spans="1:9" ht="16.5" customHeight="1" x14ac:dyDescent="0.3">
      <c r="A19" s="46" t="s">
        <v>87</v>
      </c>
      <c r="B19" s="123">
        <v>-1962</v>
      </c>
      <c r="C19" s="32">
        <v>-921</v>
      </c>
      <c r="D19" s="32">
        <v>4783</v>
      </c>
      <c r="E19" s="32">
        <v>3658</v>
      </c>
      <c r="F19" s="32">
        <v>-9158</v>
      </c>
      <c r="G19" s="32">
        <v>0</v>
      </c>
      <c r="H19" s="32">
        <v>0</v>
      </c>
      <c r="I19" s="123">
        <v>-324</v>
      </c>
    </row>
    <row r="20" spans="1:9" ht="16.5" customHeight="1" x14ac:dyDescent="0.3">
      <c r="A20" s="46" t="s">
        <v>88</v>
      </c>
      <c r="B20" s="124">
        <v>-1113.74</v>
      </c>
      <c r="C20" s="125">
        <v>-514.62</v>
      </c>
      <c r="D20" s="125">
        <v>-823.48</v>
      </c>
      <c r="E20" s="125">
        <v>2251.52</v>
      </c>
      <c r="F20" s="125">
        <v>-240.9</v>
      </c>
      <c r="G20" s="125">
        <v>-69.2</v>
      </c>
      <c r="H20" s="125">
        <v>-1717.06</v>
      </c>
      <c r="I20" s="124">
        <v>0</v>
      </c>
    </row>
    <row r="21" spans="1:9" ht="16.5" customHeight="1" x14ac:dyDescent="0.3">
      <c r="A21" s="46" t="s">
        <v>89</v>
      </c>
      <c r="B21" s="123">
        <v>-921.68</v>
      </c>
      <c r="C21" s="32">
        <v>-291.42</v>
      </c>
      <c r="D21" s="32">
        <v>-420.55</v>
      </c>
      <c r="E21" s="32">
        <v>-68.25</v>
      </c>
      <c r="F21" s="32">
        <v>-137.72999999999999</v>
      </c>
      <c r="G21" s="32">
        <v>0</v>
      </c>
      <c r="H21" s="32">
        <v>8.58</v>
      </c>
      <c r="I21" s="123">
        <v>-12.31</v>
      </c>
    </row>
    <row r="22" spans="1:9" ht="16.5" customHeight="1" x14ac:dyDescent="0.3">
      <c r="A22" s="46" t="s">
        <v>90</v>
      </c>
      <c r="B22" s="124">
        <v>-21750</v>
      </c>
      <c r="C22" s="125">
        <v>571.99999999998499</v>
      </c>
      <c r="D22" s="125">
        <v>-10710</v>
      </c>
      <c r="E22" s="125">
        <v>1437.00000000001</v>
      </c>
      <c r="F22" s="125">
        <v>-14630</v>
      </c>
      <c r="G22" s="125">
        <v>0</v>
      </c>
      <c r="H22" s="125">
        <v>0</v>
      </c>
      <c r="I22" s="124">
        <v>1581</v>
      </c>
    </row>
    <row r="23" spans="1:9" ht="16.5" customHeight="1" x14ac:dyDescent="0.3">
      <c r="A23" s="46" t="s">
        <v>91</v>
      </c>
      <c r="B23" s="123">
        <v>-284.10729608999998</v>
      </c>
      <c r="C23" s="32">
        <v>-7.0999999999999994E-2</v>
      </c>
      <c r="D23" s="32">
        <v>-258.18890862000001</v>
      </c>
      <c r="E23" s="32">
        <v>34.053402050000003</v>
      </c>
      <c r="F23" s="32">
        <v>-22.677</v>
      </c>
      <c r="G23" s="32">
        <v>0</v>
      </c>
      <c r="H23" s="32">
        <v>-2.12651572</v>
      </c>
      <c r="I23" s="123">
        <v>-35.097273800000004</v>
      </c>
    </row>
    <row r="24" spans="1:9" ht="16.5" customHeight="1" x14ac:dyDescent="0.3">
      <c r="A24" s="46" t="s">
        <v>92</v>
      </c>
      <c r="B24" s="124">
        <v>-379</v>
      </c>
      <c r="C24" s="125">
        <v>200</v>
      </c>
      <c r="D24" s="125">
        <v>-809</v>
      </c>
      <c r="E24" s="125">
        <v>250</v>
      </c>
      <c r="F24" s="125">
        <v>0</v>
      </c>
      <c r="G24" s="125">
        <v>0</v>
      </c>
      <c r="H24" s="125">
        <v>0</v>
      </c>
      <c r="I24" s="124">
        <v>-20</v>
      </c>
    </row>
    <row r="25" spans="1:9" ht="16.5" customHeight="1" x14ac:dyDescent="0.3">
      <c r="A25" s="46" t="s">
        <v>93</v>
      </c>
      <c r="B25" s="123">
        <v>17116</v>
      </c>
      <c r="C25" s="32">
        <v>6372</v>
      </c>
      <c r="D25" s="32">
        <v>6209</v>
      </c>
      <c r="E25" s="32">
        <v>-1216</v>
      </c>
      <c r="F25" s="32">
        <v>5050</v>
      </c>
      <c r="G25" s="32">
        <v>0</v>
      </c>
      <c r="H25" s="32">
        <v>0</v>
      </c>
      <c r="I25" s="123">
        <v>701</v>
      </c>
    </row>
    <row r="26" spans="1:9" ht="16.5" customHeight="1" x14ac:dyDescent="0.3">
      <c r="A26" s="46" t="s">
        <v>94</v>
      </c>
      <c r="B26" s="124">
        <v>-1660.4690000000001</v>
      </c>
      <c r="C26" s="125">
        <v>-648.49800000000005</v>
      </c>
      <c r="D26" s="125">
        <v>-811.04499999999996</v>
      </c>
      <c r="E26" s="125">
        <v>-639.14300000000003</v>
      </c>
      <c r="F26" s="125">
        <v>223.14099999999999</v>
      </c>
      <c r="G26" s="125">
        <v>0</v>
      </c>
      <c r="H26" s="125">
        <v>95.432000000000002</v>
      </c>
      <c r="I26" s="124">
        <v>119.64400000000001</v>
      </c>
    </row>
    <row r="27" spans="1:9" ht="16.5" customHeight="1" x14ac:dyDescent="0.3">
      <c r="A27" s="46" t="s">
        <v>95</v>
      </c>
      <c r="B27" s="123">
        <v>-255.31843465</v>
      </c>
      <c r="C27" s="32">
        <v>-18.424072379999998</v>
      </c>
      <c r="D27" s="32">
        <v>-105.14004127</v>
      </c>
      <c r="E27" s="32">
        <v>-100.61122225</v>
      </c>
      <c r="F27" s="32">
        <v>-36.814337629999997</v>
      </c>
      <c r="G27" s="32">
        <v>0</v>
      </c>
      <c r="H27" s="32">
        <v>0</v>
      </c>
      <c r="I27" s="123">
        <v>5.6712388799999998</v>
      </c>
    </row>
    <row r="28" spans="1:9" ht="16.5" customHeight="1" x14ac:dyDescent="0.3">
      <c r="A28" s="46" t="s">
        <v>96</v>
      </c>
      <c r="B28" s="124">
        <v>2.9689999999999999</v>
      </c>
      <c r="C28" s="125">
        <v>0.72299999999999998</v>
      </c>
      <c r="D28" s="125">
        <v>-139.53700000000001</v>
      </c>
      <c r="E28" s="125">
        <v>-3.4790000000000001</v>
      </c>
      <c r="F28" s="125">
        <v>-12.832000000000001</v>
      </c>
      <c r="G28" s="125">
        <v>-36.798999999999999</v>
      </c>
      <c r="H28" s="125">
        <v>-33.837000000000003</v>
      </c>
      <c r="I28" s="124">
        <v>228.73</v>
      </c>
    </row>
    <row r="29" spans="1:9" ht="16.5" customHeight="1" x14ac:dyDescent="0.3">
      <c r="A29" s="46" t="s">
        <v>97</v>
      </c>
      <c r="B29" s="123">
        <v>-29.728000000000002</v>
      </c>
      <c r="C29" s="32">
        <v>9.2189999999999994</v>
      </c>
      <c r="D29" s="32">
        <v>-73.12</v>
      </c>
      <c r="E29" s="32">
        <v>40.295000000000002</v>
      </c>
      <c r="F29" s="32">
        <v>-6.1219999999999999</v>
      </c>
      <c r="G29" s="32">
        <v>0</v>
      </c>
      <c r="H29" s="32">
        <v>0</v>
      </c>
      <c r="I29" s="123">
        <v>0</v>
      </c>
    </row>
    <row r="30" spans="1:9" ht="16.5" customHeight="1" x14ac:dyDescent="0.3">
      <c r="A30" s="46" t="s">
        <v>98</v>
      </c>
      <c r="B30" s="124">
        <v>-14.826000000000001</v>
      </c>
      <c r="C30" s="125">
        <v>-57.588999999999999</v>
      </c>
      <c r="D30" s="125">
        <v>28.393999999999998</v>
      </c>
      <c r="E30" s="125">
        <v>4.0339999999999998</v>
      </c>
      <c r="F30" s="125">
        <v>10.335000000000001</v>
      </c>
      <c r="G30" s="125">
        <v>0</v>
      </c>
      <c r="H30" s="125">
        <v>0</v>
      </c>
      <c r="I30" s="124">
        <v>0</v>
      </c>
    </row>
    <row r="31" spans="1:9" ht="16.5" customHeight="1" x14ac:dyDescent="0.3">
      <c r="A31" s="46" t="s">
        <v>99</v>
      </c>
      <c r="B31" s="123">
        <v>-1361</v>
      </c>
      <c r="C31" s="32">
        <v>-832</v>
      </c>
      <c r="D31" s="32">
        <v>866</v>
      </c>
      <c r="E31" s="32">
        <v>-2123</v>
      </c>
      <c r="F31" s="32">
        <v>829</v>
      </c>
      <c r="G31" s="32">
        <v>-44</v>
      </c>
      <c r="H31" s="32">
        <v>-57</v>
      </c>
      <c r="I31" s="123">
        <v>0</v>
      </c>
    </row>
    <row r="32" spans="1:9" ht="16.5" customHeight="1" x14ac:dyDescent="0.3">
      <c r="A32" s="46" t="s">
        <v>100</v>
      </c>
      <c r="B32" s="124">
        <v>-4953</v>
      </c>
      <c r="C32" s="125">
        <v>-15043</v>
      </c>
      <c r="D32" s="125">
        <v>-1183</v>
      </c>
      <c r="E32" s="125">
        <v>-5</v>
      </c>
      <c r="F32" s="125">
        <v>11056</v>
      </c>
      <c r="G32" s="125">
        <v>0</v>
      </c>
      <c r="H32" s="125">
        <v>124</v>
      </c>
      <c r="I32" s="124">
        <v>98</v>
      </c>
    </row>
    <row r="33" spans="1:9" ht="16.5" customHeight="1" x14ac:dyDescent="0.3">
      <c r="A33" s="46" t="s">
        <v>101</v>
      </c>
      <c r="B33" s="123">
        <v>5948.8247296500804</v>
      </c>
      <c r="C33" s="32">
        <v>3753.73590905839</v>
      </c>
      <c r="D33" s="32">
        <v>335.52241442236499</v>
      </c>
      <c r="E33" s="32">
        <v>2033.48402826447</v>
      </c>
      <c r="F33" s="32">
        <v>-173.91762209514999</v>
      </c>
      <c r="G33" s="32">
        <v>0</v>
      </c>
      <c r="H33" s="32">
        <v>0</v>
      </c>
      <c r="I33" s="123">
        <v>0</v>
      </c>
    </row>
    <row r="34" spans="1:9" ht="16.5" customHeight="1" x14ac:dyDescent="0.3">
      <c r="A34" s="46" t="s">
        <v>102</v>
      </c>
      <c r="B34" s="124">
        <v>-1495.8147875985001</v>
      </c>
      <c r="C34" s="125">
        <v>-90.255580084344999</v>
      </c>
      <c r="D34" s="125">
        <v>-724.49868384964998</v>
      </c>
      <c r="E34" s="125">
        <v>-173.56940727136001</v>
      </c>
      <c r="F34" s="125">
        <v>-839.93132621445</v>
      </c>
      <c r="G34" s="125">
        <v>123.883424198033</v>
      </c>
      <c r="H34" s="125">
        <v>175.36857958719801</v>
      </c>
      <c r="I34" s="124">
        <v>33.188206036046999</v>
      </c>
    </row>
    <row r="35" spans="1:9" ht="16.5" customHeight="1" x14ac:dyDescent="0.3">
      <c r="A35" s="46" t="s">
        <v>103</v>
      </c>
      <c r="B35" s="123">
        <v>-724.26800000000003</v>
      </c>
      <c r="C35" s="32">
        <v>-2885.7829999999999</v>
      </c>
      <c r="D35" s="32">
        <v>-221.44900000000001</v>
      </c>
      <c r="E35" s="32">
        <v>-824.61300000000006</v>
      </c>
      <c r="F35" s="32">
        <v>436.608</v>
      </c>
      <c r="G35" s="32">
        <v>-19.042999999999999</v>
      </c>
      <c r="H35" s="32">
        <v>2481.7190000000001</v>
      </c>
      <c r="I35" s="123">
        <v>308.29300000000001</v>
      </c>
    </row>
    <row r="36" spans="1:9" ht="16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vMwSEjHFJwxCbSjkEJb/LZWx9SSnGBdkRQgl7+ppCfcNs8/Drb2LPA2rr9xFjPRtUZ9bsUtXlJxCOacMGJVLxQ==" saltValue="Nhm5YuWLuzrV/jAkrj0GsQ==" spinCount="100000" sheet="1" objects="1" scenarios="1"/>
  <mergeCells count="1">
    <mergeCell ref="A1:B1"/>
  </mergeCells>
  <conditionalFormatting sqref="B8:I35">
    <cfRule type="cellIs" dxfId="87" priority="2" operator="between">
      <formula>0</formula>
      <formula>0.1</formula>
    </cfRule>
    <cfRule type="cellIs" dxfId="86" priority="3" operator="lessThan">
      <formula>0</formula>
    </cfRule>
    <cfRule type="cellIs" dxfId="85" priority="4" operator="greaterThanOrEqual">
      <formula>0.1</formula>
    </cfRule>
  </conditionalFormatting>
  <conditionalFormatting sqref="A1:XFD104857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75" t="str">
        <f>'Table of Contents'!C17</f>
        <v>Table 2.7</v>
      </c>
      <c r="B1" s="175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4" t="s">
        <v>179</v>
      </c>
      <c r="C6" s="54"/>
      <c r="D6" s="54"/>
      <c r="E6" s="54"/>
      <c r="F6" s="38"/>
      <c r="G6" s="54" t="s">
        <v>180</v>
      </c>
      <c r="H6" s="54"/>
      <c r="I6" s="54"/>
      <c r="J6" s="54"/>
      <c r="K6" s="54"/>
    </row>
    <row r="7" spans="1:13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3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230.32900000000001</v>
      </c>
      <c r="H8" s="117">
        <v>-16.274000000000001</v>
      </c>
      <c r="I8" s="117">
        <v>-1.466</v>
      </c>
      <c r="J8" s="117">
        <v>248.06899999999999</v>
      </c>
      <c r="K8" s="117">
        <v>0</v>
      </c>
      <c r="M8" s="145"/>
    </row>
    <row r="9" spans="1:13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3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1">
        <v>-3.0000000000000001E-3</v>
      </c>
      <c r="H10" s="1">
        <v>-3.0000000000000001E-3</v>
      </c>
      <c r="I10" s="107">
        <v>0</v>
      </c>
      <c r="J10" s="107">
        <v>0</v>
      </c>
      <c r="K10" s="6">
        <v>0</v>
      </c>
    </row>
    <row r="11" spans="1:13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3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991.78527069999996</v>
      </c>
      <c r="H12" s="107">
        <v>0</v>
      </c>
      <c r="I12" s="107">
        <v>0</v>
      </c>
      <c r="J12" s="107">
        <v>0</v>
      </c>
      <c r="K12" s="6">
        <v>991.78527069999996</v>
      </c>
    </row>
    <row r="13" spans="1:13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498.95600000000002</v>
      </c>
      <c r="H13" s="99">
        <v>-2.0310000000000001</v>
      </c>
      <c r="I13" s="99">
        <v>12.144</v>
      </c>
      <c r="J13" s="99">
        <v>488.84300000000002</v>
      </c>
      <c r="K13" s="105">
        <v>0</v>
      </c>
    </row>
    <row r="14" spans="1:13" ht="16.5" customHeight="1" x14ac:dyDescent="0.3">
      <c r="A14" s="49" t="s">
        <v>82</v>
      </c>
      <c r="B14" s="6">
        <v>-5.3136625999999998</v>
      </c>
      <c r="C14" s="107">
        <v>-5.3136625999999998</v>
      </c>
      <c r="D14" s="107">
        <v>0</v>
      </c>
      <c r="E14" s="6">
        <v>0</v>
      </c>
      <c r="F14" s="113"/>
      <c r="G14" s="6">
        <v>-137.624413</v>
      </c>
      <c r="H14" s="107">
        <v>-27.043013200000001</v>
      </c>
      <c r="I14" s="107">
        <v>-141.00931</v>
      </c>
      <c r="J14" s="107">
        <v>30.427910600000001</v>
      </c>
      <c r="K14" s="6">
        <v>0</v>
      </c>
    </row>
    <row r="15" spans="1:13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3" ht="16.5" customHeight="1" x14ac:dyDescent="0.3">
      <c r="A16" s="49" t="s">
        <v>84</v>
      </c>
      <c r="B16" s="6">
        <v>-953.721</v>
      </c>
      <c r="C16" s="107">
        <v>-1338.74</v>
      </c>
      <c r="D16" s="107">
        <v>435.84500000000003</v>
      </c>
      <c r="E16" s="6">
        <v>-50.826000000000001</v>
      </c>
      <c r="F16" s="113"/>
      <c r="G16" s="6">
        <v>677.74</v>
      </c>
      <c r="H16" s="107">
        <v>-42.738</v>
      </c>
      <c r="I16" s="107">
        <v>-4.3789999999999996</v>
      </c>
      <c r="J16" s="107">
        <v>685.72699999999998</v>
      </c>
      <c r="K16" s="6">
        <v>39.130000000000003</v>
      </c>
    </row>
    <row r="17" spans="1:11" ht="16.5" customHeight="1" x14ac:dyDescent="0.3">
      <c r="A17" s="49" t="s">
        <v>85</v>
      </c>
      <c r="B17" s="105">
        <v>0.375</v>
      </c>
      <c r="C17" s="99">
        <v>0.375</v>
      </c>
      <c r="D17" s="99">
        <v>0</v>
      </c>
      <c r="E17" s="105">
        <v>0</v>
      </c>
      <c r="F17" s="113"/>
      <c r="G17" s="105">
        <v>-11.95</v>
      </c>
      <c r="H17" s="99">
        <v>-7.3049999999999997</v>
      </c>
      <c r="I17" s="99">
        <v>-1.734</v>
      </c>
      <c r="J17" s="99">
        <v>-2.911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7024</v>
      </c>
      <c r="C19" s="99">
        <v>353</v>
      </c>
      <c r="D19" s="99">
        <v>6982</v>
      </c>
      <c r="E19" s="105">
        <v>-311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419.6</v>
      </c>
      <c r="H20" s="107">
        <v>-53.2</v>
      </c>
      <c r="I20" s="107">
        <v>-12.74</v>
      </c>
      <c r="J20" s="107">
        <v>485.54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-11.32</v>
      </c>
      <c r="H21" s="99">
        <v>0</v>
      </c>
      <c r="I21" s="99">
        <v>-4.72</v>
      </c>
      <c r="J21" s="99">
        <v>0</v>
      </c>
      <c r="K21" s="105">
        <v>-6.6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556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-0.11799999999999999</v>
      </c>
      <c r="H23" s="99">
        <v>0</v>
      </c>
      <c r="I23" s="99">
        <v>0</v>
      </c>
      <c r="J23" s="99">
        <v>0</v>
      </c>
      <c r="K23" s="105">
        <v>-0.11799999999999999</v>
      </c>
    </row>
    <row r="24" spans="1:11" ht="16.5" customHeight="1" x14ac:dyDescent="0.3">
      <c r="A24" s="49" t="s">
        <v>92</v>
      </c>
      <c r="B24" s="6">
        <v>-266</v>
      </c>
      <c r="C24" s="107">
        <v>0</v>
      </c>
      <c r="D24" s="107">
        <v>0</v>
      </c>
      <c r="E24" s="6">
        <v>0</v>
      </c>
      <c r="F24" s="113"/>
      <c r="G24" s="6">
        <v>-282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30.7</v>
      </c>
      <c r="H26" s="107">
        <v>-20.968</v>
      </c>
      <c r="I26" s="107">
        <v>8.2159999999999993</v>
      </c>
      <c r="J26" s="107">
        <v>-76.94</v>
      </c>
      <c r="K26" s="6">
        <v>120.392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-60.982392660000002</v>
      </c>
      <c r="H27" s="99">
        <v>0</v>
      </c>
      <c r="I27" s="99">
        <v>0</v>
      </c>
      <c r="J27" s="99">
        <v>-60.982392660000002</v>
      </c>
      <c r="K27" s="105">
        <v>0</v>
      </c>
    </row>
    <row r="28" spans="1:11" ht="16.5" customHeight="1" x14ac:dyDescent="0.3">
      <c r="A28" s="49" t="s">
        <v>96</v>
      </c>
      <c r="B28" s="6">
        <v>-0.13</v>
      </c>
      <c r="C28" s="107">
        <v>-0.13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0.39300000000000002</v>
      </c>
      <c r="H30" s="107">
        <v>0.66100000000000003</v>
      </c>
      <c r="I30" s="107">
        <v>0</v>
      </c>
      <c r="J30" s="107">
        <v>-0.26800000000000002</v>
      </c>
      <c r="K30" s="6">
        <v>0</v>
      </c>
    </row>
    <row r="31" spans="1:11" ht="16.5" customHeight="1" x14ac:dyDescent="0.3">
      <c r="A31" s="49" t="s">
        <v>99</v>
      </c>
      <c r="B31" s="105">
        <v>-82</v>
      </c>
      <c r="C31" s="99">
        <v>-82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458</v>
      </c>
      <c r="C32" s="107">
        <v>458</v>
      </c>
      <c r="D32" s="107">
        <v>0</v>
      </c>
      <c r="E32" s="6">
        <v>0</v>
      </c>
      <c r="F32" s="113"/>
      <c r="G32" s="6">
        <v>41</v>
      </c>
      <c r="H32" s="107">
        <v>398</v>
      </c>
      <c r="I32" s="107">
        <v>-1158</v>
      </c>
      <c r="J32" s="107">
        <v>801</v>
      </c>
      <c r="K32" s="6">
        <v>0</v>
      </c>
    </row>
    <row r="33" spans="1:11" ht="16.5" customHeight="1" x14ac:dyDescent="0.3">
      <c r="A33" s="49" t="s">
        <v>101</v>
      </c>
      <c r="B33" s="105">
        <v>151.944556164495</v>
      </c>
      <c r="C33" s="99">
        <v>57.576805424995399</v>
      </c>
      <c r="D33" s="99">
        <v>0</v>
      </c>
      <c r="E33" s="105">
        <v>94.367750739499996</v>
      </c>
      <c r="F33" s="113"/>
      <c r="G33" s="105">
        <v>-102.30314111967</v>
      </c>
      <c r="H33" s="99">
        <v>54.732465867195003</v>
      </c>
      <c r="I33" s="99">
        <v>-205.45695349824999</v>
      </c>
      <c r="J33" s="99">
        <v>85.507275871387193</v>
      </c>
      <c r="K33" s="105">
        <v>-37.085929360000002</v>
      </c>
    </row>
    <row r="34" spans="1:11" ht="16.5" customHeight="1" x14ac:dyDescent="0.3">
      <c r="A34" s="49" t="s">
        <v>102</v>
      </c>
      <c r="B34" s="6">
        <v>5.5317024386210099</v>
      </c>
      <c r="C34" s="107">
        <v>0</v>
      </c>
      <c r="D34" s="107">
        <v>0</v>
      </c>
      <c r="E34" s="6">
        <v>0</v>
      </c>
      <c r="F34" s="113"/>
      <c r="G34" s="6">
        <v>32.052839528326999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633.93100000000004</v>
      </c>
      <c r="H35" s="99">
        <v>-43.712000000000003</v>
      </c>
      <c r="I35" s="99">
        <v>8.1419999999999995</v>
      </c>
      <c r="J35" s="99">
        <v>49.841999999999999</v>
      </c>
      <c r="K35" s="105">
        <v>619.65899999999999</v>
      </c>
    </row>
    <row r="36" spans="1:11" ht="16.5" customHeight="1" x14ac:dyDescent="0.3">
      <c r="A36" s="39"/>
      <c r="B36" s="39"/>
      <c r="C36" s="39"/>
      <c r="D36" s="39"/>
      <c r="E36" s="39"/>
      <c r="G36" s="39"/>
      <c r="H36" s="39"/>
      <c r="I36" s="39"/>
      <c r="J36" s="39"/>
      <c r="K36" s="39"/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/ndPLN8RBVopLx3UFGa8MguuhHEvkCEHlgCivNKOedpAmWvB07idK71yfg1gepUSIVs3H3oqWl9og5w0f0U8Og==" saltValue="3bGVkMr0Y3My5MY/EM6cEQ==" spinCount="100000" sheet="1" objects="1" scenarios="1"/>
  <mergeCells count="1">
    <mergeCell ref="A1:B1"/>
  </mergeCells>
  <conditionalFormatting sqref="B12:K35 B8:E11 G8:K9 G11:K11 I10:K10">
    <cfRule type="cellIs" dxfId="83" priority="2" operator="between">
      <formula>0</formula>
      <formula>0.1</formula>
    </cfRule>
    <cfRule type="cellIs" dxfId="82" priority="3" operator="lessThan">
      <formula>0</formula>
    </cfRule>
    <cfRule type="cellIs" dxfId="81" priority="4" operator="greaterThanOrEqual">
      <formula>0.1</formula>
    </cfRule>
  </conditionalFormatting>
  <conditionalFormatting sqref="A1:XFD1048576">
    <cfRule type="cellIs" dxfId="8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Contents'!C20</f>
        <v>Table 2.8</v>
      </c>
      <c r="B1" s="175"/>
      <c r="C1" s="40"/>
    </row>
    <row r="2" spans="1:9" ht="16.5" customHeight="1" x14ac:dyDescent="0.3">
      <c r="A2" s="4" t="str">
        <f>"UCITS: "&amp;'Table of Contents'!A20&amp;", "&amp;'Table of Contents'!A3</f>
        <v>UCITS: Total Sales , 2016:Q1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181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2">
        <v>0</v>
      </c>
    </row>
    <row r="9" spans="1:9" ht="16.5" customHeight="1" x14ac:dyDescent="0.3">
      <c r="A9" s="46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123">
        <v>0</v>
      </c>
    </row>
    <row r="10" spans="1:9" ht="16.5" customHeight="1" x14ac:dyDescent="0.3">
      <c r="A10" s="46" t="s">
        <v>78</v>
      </c>
      <c r="B10" s="124">
        <v>60.467821336467502</v>
      </c>
      <c r="C10" s="125">
        <v>4.0509346099999997</v>
      </c>
      <c r="D10" s="125">
        <v>4.7859496300000002</v>
      </c>
      <c r="E10" s="125">
        <v>27.462568216467499</v>
      </c>
      <c r="F10" s="125">
        <v>22.46836888</v>
      </c>
      <c r="G10" s="125">
        <v>0</v>
      </c>
      <c r="H10" s="125">
        <v>0</v>
      </c>
      <c r="I10" s="124">
        <v>1.7</v>
      </c>
    </row>
    <row r="11" spans="1:9" ht="16.5" customHeight="1" x14ac:dyDescent="0.3">
      <c r="A11" s="46" t="s">
        <v>79</v>
      </c>
      <c r="B11" s="123">
        <v>4764.0200000000004</v>
      </c>
      <c r="C11" s="32">
        <v>192.06</v>
      </c>
      <c r="D11" s="32">
        <v>590.02</v>
      </c>
      <c r="E11" s="32">
        <v>38.520000000000003</v>
      </c>
      <c r="F11" s="32">
        <v>3882.96</v>
      </c>
      <c r="G11" s="32">
        <v>0</v>
      </c>
      <c r="H11" s="32">
        <v>0</v>
      </c>
      <c r="I11" s="123">
        <v>60.46</v>
      </c>
    </row>
    <row r="12" spans="1:9" ht="16.5" customHeight="1" x14ac:dyDescent="0.3">
      <c r="A12" s="46" t="s">
        <v>80</v>
      </c>
      <c r="B12" s="124">
        <v>15229.113789999999</v>
      </c>
      <c r="C12" s="125">
        <v>2535.5085300000001</v>
      </c>
      <c r="D12" s="125">
        <v>5700.858389</v>
      </c>
      <c r="E12" s="125">
        <v>5614.2426930000001</v>
      </c>
      <c r="F12" s="125">
        <v>10.143819280000001</v>
      </c>
      <c r="G12" s="125">
        <v>1.2E-5</v>
      </c>
      <c r="H12" s="125">
        <v>0</v>
      </c>
      <c r="I12" s="124">
        <v>1368.3603450000001</v>
      </c>
    </row>
    <row r="13" spans="1:9" ht="16.5" customHeight="1" x14ac:dyDescent="0.3">
      <c r="A13" s="46" t="s">
        <v>81</v>
      </c>
      <c r="B13" s="123">
        <v>46541.582999999999</v>
      </c>
      <c r="C13" s="32">
        <v>27014.392</v>
      </c>
      <c r="D13" s="32">
        <v>16230.477999999999</v>
      </c>
      <c r="E13" s="32">
        <v>3273.1880000000001</v>
      </c>
      <c r="F13" s="32">
        <v>15.260999999999999</v>
      </c>
      <c r="G13" s="32">
        <v>0</v>
      </c>
      <c r="H13" s="32">
        <v>0</v>
      </c>
      <c r="I13" s="123">
        <v>8.2639999999999993</v>
      </c>
    </row>
    <row r="14" spans="1:9" ht="16.5" customHeight="1" x14ac:dyDescent="0.3">
      <c r="A14" s="46" t="s">
        <v>82</v>
      </c>
      <c r="B14" s="124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4">
        <v>0</v>
      </c>
    </row>
    <row r="15" spans="1:9" ht="16.5" customHeight="1" x14ac:dyDescent="0.3">
      <c r="A15" s="46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123">
        <v>0</v>
      </c>
    </row>
    <row r="16" spans="1:9" ht="16.5" customHeight="1" x14ac:dyDescent="0.3">
      <c r="A16" s="46" t="s">
        <v>84</v>
      </c>
      <c r="B16" s="124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4">
        <v>0</v>
      </c>
    </row>
    <row r="17" spans="1:9" ht="16.5" customHeight="1" x14ac:dyDescent="0.3">
      <c r="A17" s="46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123">
        <v>0</v>
      </c>
    </row>
    <row r="18" spans="1:9" ht="16.5" customHeight="1" x14ac:dyDescent="0.3">
      <c r="A18" s="46" t="s">
        <v>86</v>
      </c>
      <c r="B18" s="124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4">
        <v>0</v>
      </c>
    </row>
    <row r="19" spans="1:9" ht="16.5" customHeight="1" x14ac:dyDescent="0.3">
      <c r="A19" s="46" t="s">
        <v>87</v>
      </c>
      <c r="B19" s="123">
        <v>789295</v>
      </c>
      <c r="C19" s="32">
        <v>46811</v>
      </c>
      <c r="D19" s="32">
        <v>50777</v>
      </c>
      <c r="E19" s="32">
        <v>9594</v>
      </c>
      <c r="F19" s="32">
        <v>677699</v>
      </c>
      <c r="G19" s="32">
        <v>0</v>
      </c>
      <c r="H19" s="32">
        <v>0</v>
      </c>
      <c r="I19" s="123">
        <v>4414</v>
      </c>
    </row>
    <row r="20" spans="1:9" ht="16.5" customHeight="1" x14ac:dyDescent="0.3">
      <c r="A20" s="46" t="s">
        <v>88</v>
      </c>
      <c r="B20" s="124">
        <v>13711.35</v>
      </c>
      <c r="C20" s="125">
        <v>1187.45</v>
      </c>
      <c r="D20" s="125">
        <v>3596.36</v>
      </c>
      <c r="E20" s="125">
        <v>5348.16</v>
      </c>
      <c r="F20" s="125">
        <v>723.9</v>
      </c>
      <c r="G20" s="125">
        <v>0.2</v>
      </c>
      <c r="H20" s="125">
        <v>2855.28</v>
      </c>
      <c r="I20" s="124">
        <v>0</v>
      </c>
    </row>
    <row r="21" spans="1:9" ht="16.5" customHeight="1" x14ac:dyDescent="0.3">
      <c r="A21" s="46" t="s">
        <v>89</v>
      </c>
      <c r="B21" s="123">
        <v>1439.65</v>
      </c>
      <c r="C21" s="32">
        <v>243.84</v>
      </c>
      <c r="D21" s="32">
        <v>375.68</v>
      </c>
      <c r="E21" s="32">
        <v>238.14</v>
      </c>
      <c r="F21" s="32">
        <v>441.03</v>
      </c>
      <c r="G21" s="32">
        <v>0</v>
      </c>
      <c r="H21" s="32">
        <v>11.28</v>
      </c>
      <c r="I21" s="123">
        <v>129.68</v>
      </c>
    </row>
    <row r="22" spans="1:9" ht="16.5" customHeight="1" x14ac:dyDescent="0.3">
      <c r="A22" s="46" t="s">
        <v>90</v>
      </c>
      <c r="B22" s="124">
        <v>691849</v>
      </c>
      <c r="C22" s="125">
        <v>112481</v>
      </c>
      <c r="D22" s="125">
        <v>126651</v>
      </c>
      <c r="E22" s="125">
        <v>65281</v>
      </c>
      <c r="F22" s="125">
        <v>376287</v>
      </c>
      <c r="G22" s="125">
        <v>0</v>
      </c>
      <c r="H22" s="125">
        <v>0</v>
      </c>
      <c r="I22" s="124">
        <v>11149</v>
      </c>
    </row>
    <row r="23" spans="1:9" ht="16.5" customHeight="1" x14ac:dyDescent="0.3">
      <c r="A23" s="46" t="s">
        <v>91</v>
      </c>
      <c r="B23" s="123">
        <v>283.18312385000002</v>
      </c>
      <c r="C23" s="32">
        <v>18.385000000000002</v>
      </c>
      <c r="D23" s="32">
        <v>83.261705239999998</v>
      </c>
      <c r="E23" s="32">
        <v>137.72449623</v>
      </c>
      <c r="F23" s="32">
        <v>3.645</v>
      </c>
      <c r="G23" s="32">
        <v>0</v>
      </c>
      <c r="H23" s="32">
        <v>0</v>
      </c>
      <c r="I23" s="123">
        <v>40.166922380000003</v>
      </c>
    </row>
    <row r="24" spans="1:9" ht="16.5" customHeight="1" x14ac:dyDescent="0.3">
      <c r="A24" s="46" t="s">
        <v>92</v>
      </c>
      <c r="B24" s="124">
        <v>2413</v>
      </c>
      <c r="C24" s="125">
        <v>1067</v>
      </c>
      <c r="D24" s="125">
        <v>1067</v>
      </c>
      <c r="E24" s="125">
        <v>268</v>
      </c>
      <c r="F24" s="125">
        <v>0</v>
      </c>
      <c r="G24" s="125">
        <v>0</v>
      </c>
      <c r="H24" s="125">
        <v>0</v>
      </c>
      <c r="I24" s="124">
        <v>11</v>
      </c>
    </row>
    <row r="25" spans="1:9" ht="16.5" customHeight="1" x14ac:dyDescent="0.3">
      <c r="A25" s="46" t="s">
        <v>93</v>
      </c>
      <c r="B25" s="123">
        <v>95771</v>
      </c>
      <c r="C25" s="32">
        <v>30749</v>
      </c>
      <c r="D25" s="32">
        <v>43578</v>
      </c>
      <c r="E25" s="32">
        <v>3122</v>
      </c>
      <c r="F25" s="32">
        <v>17221</v>
      </c>
      <c r="G25" s="32">
        <v>0</v>
      </c>
      <c r="H25" s="32">
        <v>0</v>
      </c>
      <c r="I25" s="123">
        <v>1101</v>
      </c>
    </row>
    <row r="26" spans="1:9" ht="16.5" customHeight="1" x14ac:dyDescent="0.3">
      <c r="A26" s="46" t="s">
        <v>94</v>
      </c>
      <c r="B26" s="124">
        <v>14580.886</v>
      </c>
      <c r="C26" s="125">
        <v>5114.5839999999998</v>
      </c>
      <c r="D26" s="125">
        <v>1851.8230000000001</v>
      </c>
      <c r="E26" s="125">
        <v>1653.38</v>
      </c>
      <c r="F26" s="125">
        <v>5260.77</v>
      </c>
      <c r="G26" s="125">
        <v>0</v>
      </c>
      <c r="H26" s="125">
        <v>367.49599999999998</v>
      </c>
      <c r="I26" s="124">
        <v>332.83300000000003</v>
      </c>
    </row>
    <row r="27" spans="1:9" ht="16.5" customHeight="1" x14ac:dyDescent="0.3">
      <c r="A27" s="46" t="s">
        <v>95</v>
      </c>
      <c r="B27" s="123">
        <v>760.62227813000004</v>
      </c>
      <c r="C27" s="32">
        <v>44.044147930000001</v>
      </c>
      <c r="D27" s="32">
        <v>70.039826059999996</v>
      </c>
      <c r="E27" s="32">
        <v>111.03280162</v>
      </c>
      <c r="F27" s="32">
        <v>375.30257971999998</v>
      </c>
      <c r="G27" s="32">
        <v>0</v>
      </c>
      <c r="H27" s="32">
        <v>0</v>
      </c>
      <c r="I27" s="123">
        <v>160.20292280000001</v>
      </c>
    </row>
    <row r="28" spans="1:9" ht="16.5" customHeight="1" x14ac:dyDescent="0.3">
      <c r="A28" s="46" t="s">
        <v>96</v>
      </c>
      <c r="B28" s="124">
        <v>1990.713</v>
      </c>
      <c r="C28" s="125">
        <v>16.687999999999999</v>
      </c>
      <c r="D28" s="125">
        <v>930.29100000000005</v>
      </c>
      <c r="E28" s="125">
        <v>33.332999999999998</v>
      </c>
      <c r="F28" s="125">
        <v>17.553000000000001</v>
      </c>
      <c r="G28" s="125">
        <v>23.907</v>
      </c>
      <c r="H28" s="125">
        <v>6.0469999999999997</v>
      </c>
      <c r="I28" s="124">
        <v>962.89400000000001</v>
      </c>
    </row>
    <row r="29" spans="1:9" ht="16.5" customHeight="1" x14ac:dyDescent="0.3">
      <c r="A29" s="46" t="s">
        <v>97</v>
      </c>
      <c r="B29" s="123">
        <v>234.60300000000001</v>
      </c>
      <c r="C29" s="32">
        <v>12.545</v>
      </c>
      <c r="D29" s="32">
        <v>69.593000000000004</v>
      </c>
      <c r="E29" s="32">
        <v>146.42500000000001</v>
      </c>
      <c r="F29" s="32">
        <v>6.04</v>
      </c>
      <c r="G29" s="32">
        <v>0</v>
      </c>
      <c r="H29" s="32">
        <v>0</v>
      </c>
      <c r="I29" s="123">
        <v>0</v>
      </c>
    </row>
    <row r="30" spans="1:9" ht="16.5" customHeight="1" x14ac:dyDescent="0.3">
      <c r="A30" s="46" t="s">
        <v>98</v>
      </c>
      <c r="B30" s="124">
        <v>184.32900000000001</v>
      </c>
      <c r="C30" s="125">
        <v>67.825999999999993</v>
      </c>
      <c r="D30" s="125">
        <v>50.218000000000004</v>
      </c>
      <c r="E30" s="125">
        <v>27.948</v>
      </c>
      <c r="F30" s="125">
        <v>38.337000000000003</v>
      </c>
      <c r="G30" s="125">
        <v>0</v>
      </c>
      <c r="H30" s="125">
        <v>0</v>
      </c>
      <c r="I30" s="124">
        <v>0</v>
      </c>
    </row>
    <row r="31" spans="1:9" ht="16.5" customHeight="1" x14ac:dyDescent="0.3">
      <c r="A31" s="46" t="s">
        <v>99</v>
      </c>
      <c r="B31" s="123">
        <v>20100</v>
      </c>
      <c r="C31" s="32">
        <v>3375</v>
      </c>
      <c r="D31" s="32">
        <v>9631</v>
      </c>
      <c r="E31" s="32">
        <v>3181</v>
      </c>
      <c r="F31" s="32">
        <v>2870</v>
      </c>
      <c r="G31" s="32">
        <v>0</v>
      </c>
      <c r="H31" s="32">
        <v>1043</v>
      </c>
      <c r="I31" s="123">
        <v>0</v>
      </c>
    </row>
    <row r="32" spans="1:9" ht="16.5" customHeight="1" x14ac:dyDescent="0.3">
      <c r="A32" s="46" t="s">
        <v>100</v>
      </c>
      <c r="B32" s="124">
        <v>133020</v>
      </c>
      <c r="C32" s="125">
        <v>56540</v>
      </c>
      <c r="D32" s="125">
        <v>22028</v>
      </c>
      <c r="E32" s="125">
        <v>16583</v>
      </c>
      <c r="F32" s="125">
        <v>37572</v>
      </c>
      <c r="G32" s="125">
        <v>0</v>
      </c>
      <c r="H32" s="125">
        <v>149</v>
      </c>
      <c r="I32" s="124">
        <v>148</v>
      </c>
    </row>
    <row r="33" spans="1:9" ht="16.5" customHeight="1" x14ac:dyDescent="0.3">
      <c r="A33" s="46" t="s">
        <v>101</v>
      </c>
      <c r="B33" s="123">
        <v>31589.265559498199</v>
      </c>
      <c r="C33" s="32">
        <v>8666.1401993315794</v>
      </c>
      <c r="D33" s="32">
        <v>7372.0123757741103</v>
      </c>
      <c r="E33" s="32">
        <v>7345.0602112204797</v>
      </c>
      <c r="F33" s="32">
        <v>8206.0527731719903</v>
      </c>
      <c r="G33" s="32">
        <v>0</v>
      </c>
      <c r="H33" s="32">
        <v>0</v>
      </c>
      <c r="I33" s="123">
        <v>0</v>
      </c>
    </row>
    <row r="34" spans="1:9" ht="16.5" customHeight="1" x14ac:dyDescent="0.3">
      <c r="A34" s="46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4">
        <v>0</v>
      </c>
    </row>
    <row r="35" spans="1:9" ht="16.5" customHeight="1" x14ac:dyDescent="0.3">
      <c r="A35" s="46" t="s">
        <v>103</v>
      </c>
      <c r="B35" s="123">
        <v>46881.815999999999</v>
      </c>
      <c r="C35" s="32">
        <v>25766.755000000001</v>
      </c>
      <c r="D35" s="32">
        <v>7799.1670000000004</v>
      </c>
      <c r="E35" s="32">
        <v>1978.2840000000001</v>
      </c>
      <c r="F35" s="32">
        <v>895.59500000000003</v>
      </c>
      <c r="G35" s="32">
        <v>3.25</v>
      </c>
      <c r="H35" s="32">
        <v>5311.5649999999996</v>
      </c>
      <c r="I35" s="123">
        <v>5127.2</v>
      </c>
    </row>
    <row r="36" spans="1:9" ht="16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hTtG5gNrkNjqJaa9ztcTbHlxEwyyGZUbrAlddTanGA9seyWUIkz2bqD9Y+fLmrnihaKJMAsWZc62vNqWxAWmKg==" saltValue="FlG2TOqAlUk9PR9VFFyo8w==" spinCount="100000" sheet="1" objects="1" scenarios="1"/>
  <mergeCells count="1">
    <mergeCell ref="A1:B1"/>
  </mergeCells>
  <conditionalFormatting sqref="B8:I35">
    <cfRule type="cellIs" dxfId="79" priority="2" operator="between">
      <formula>0</formula>
      <formula>0.1</formula>
    </cfRule>
    <cfRule type="cellIs" dxfId="78" priority="3" operator="lessThan">
      <formula>0</formula>
    </cfRule>
    <cfRule type="cellIs" dxfId="77" priority="4" operator="greaterThanOrEqual">
      <formula>0.1</formula>
    </cfRule>
  </conditionalFormatting>
  <conditionalFormatting sqref="A1:XFD1048576">
    <cfRule type="cellIs" dxfId="76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Contents'!C21</f>
        <v>Table 2.9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182</v>
      </c>
      <c r="C6" s="54"/>
      <c r="D6" s="54"/>
      <c r="E6" s="54"/>
      <c r="F6" s="38"/>
      <c r="G6" s="54" t="s">
        <v>183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1368.3603450000001</v>
      </c>
      <c r="H12" s="107">
        <v>0</v>
      </c>
      <c r="I12" s="107">
        <v>0</v>
      </c>
      <c r="J12" s="107">
        <v>0</v>
      </c>
      <c r="K12" s="6">
        <v>1368.3603450000001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578.12300000000005</v>
      </c>
      <c r="H13" s="99">
        <v>6.0720000000000001</v>
      </c>
      <c r="I13" s="99">
        <v>13.055</v>
      </c>
      <c r="J13" s="99">
        <v>558.99599999999998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31201</v>
      </c>
      <c r="C19" s="99">
        <v>15309</v>
      </c>
      <c r="D19" s="99">
        <v>15267</v>
      </c>
      <c r="E19" s="105">
        <v>625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2599.79</v>
      </c>
      <c r="H20" s="107">
        <v>119.83</v>
      </c>
      <c r="I20" s="107">
        <v>96.87</v>
      </c>
      <c r="J20" s="107">
        <v>2383.09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10.56</v>
      </c>
      <c r="H21" s="99">
        <v>0</v>
      </c>
      <c r="I21" s="99">
        <v>2.14</v>
      </c>
      <c r="J21" s="99">
        <v>0</v>
      </c>
      <c r="K21" s="105">
        <v>8.42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9186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6.8000000000000005E-2</v>
      </c>
      <c r="H23" s="99">
        <v>0</v>
      </c>
      <c r="I23" s="99">
        <v>0</v>
      </c>
      <c r="J23" s="99">
        <v>0</v>
      </c>
      <c r="K23" s="105">
        <v>6.8000000000000005E-2</v>
      </c>
    </row>
    <row r="24" spans="1:11" ht="16.5" customHeight="1" x14ac:dyDescent="0.3">
      <c r="A24" s="49" t="s">
        <v>92</v>
      </c>
      <c r="B24" s="6">
        <v>656</v>
      </c>
      <c r="C24" s="107">
        <v>0</v>
      </c>
      <c r="D24" s="107">
        <v>0</v>
      </c>
      <c r="E24" s="6">
        <v>0</v>
      </c>
      <c r="F24" s="113"/>
      <c r="G24" s="6">
        <v>295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326.80900000000003</v>
      </c>
      <c r="H26" s="107">
        <v>50.192999999999998</v>
      </c>
      <c r="I26" s="107">
        <v>9.0909999999999993</v>
      </c>
      <c r="J26" s="107">
        <v>25.556000000000001</v>
      </c>
      <c r="K26" s="6">
        <v>241.96899999999999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80.049118010000001</v>
      </c>
      <c r="H27" s="99">
        <v>0</v>
      </c>
      <c r="I27" s="99">
        <v>0</v>
      </c>
      <c r="J27" s="99">
        <v>80.049118010000001</v>
      </c>
      <c r="K27" s="105">
        <v>0</v>
      </c>
    </row>
    <row r="28" spans="1:11" ht="16.5" customHeight="1" x14ac:dyDescent="0.3">
      <c r="A28" s="49" t="s">
        <v>96</v>
      </c>
      <c r="B28" s="6">
        <v>7.0000000000000007E-2</v>
      </c>
      <c r="C28" s="107">
        <v>7.0000000000000007E-2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4.4619999999999997</v>
      </c>
      <c r="H30" s="107">
        <v>4.3849999999999998</v>
      </c>
      <c r="I30" s="107">
        <v>0</v>
      </c>
      <c r="J30" s="107">
        <v>7.6999999999999999E-2</v>
      </c>
      <c r="K30" s="6">
        <v>0</v>
      </c>
    </row>
    <row r="31" spans="1:11" ht="16.5" customHeight="1" x14ac:dyDescent="0.3">
      <c r="A31" s="49" t="s">
        <v>99</v>
      </c>
      <c r="B31" s="105">
        <v>7</v>
      </c>
      <c r="C31" s="99">
        <v>7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3200</v>
      </c>
      <c r="C32" s="107">
        <v>3200</v>
      </c>
      <c r="D32" s="107">
        <v>0</v>
      </c>
      <c r="E32" s="6">
        <v>0</v>
      </c>
      <c r="F32" s="113"/>
      <c r="G32" s="6">
        <v>10142</v>
      </c>
      <c r="H32" s="107">
        <v>2097</v>
      </c>
      <c r="I32" s="107">
        <v>3749</v>
      </c>
      <c r="J32" s="107">
        <v>4296</v>
      </c>
      <c r="K32" s="6">
        <v>0</v>
      </c>
    </row>
    <row r="33" spans="1:11" ht="16.5" customHeight="1" x14ac:dyDescent="0.3">
      <c r="A33" s="49" t="s">
        <v>101</v>
      </c>
      <c r="B33" s="105">
        <v>300.95694465074502</v>
      </c>
      <c r="C33" s="99">
        <v>206.58919391124499</v>
      </c>
      <c r="D33" s="99">
        <v>0</v>
      </c>
      <c r="E33" s="105">
        <v>94.367750739499996</v>
      </c>
      <c r="F33" s="113"/>
      <c r="G33" s="105">
        <v>836.49753482688095</v>
      </c>
      <c r="H33" s="99">
        <v>58.032716498238003</v>
      </c>
      <c r="I33" s="99">
        <v>464.26865886503901</v>
      </c>
      <c r="J33" s="99">
        <v>149.59051495360401</v>
      </c>
      <c r="K33" s="105">
        <v>164.60564450999999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1533.027</v>
      </c>
      <c r="H35" s="99">
        <v>268.87299999999999</v>
      </c>
      <c r="I35" s="99">
        <v>61.868000000000002</v>
      </c>
      <c r="J35" s="99">
        <v>294.14699999999999</v>
      </c>
      <c r="K35" s="105">
        <v>908.13900000000001</v>
      </c>
    </row>
    <row r="36" spans="1:11" ht="16.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PVftcBObCIRUi7wKemvCp4H02KQ21ZipHzD0ABDbO5mvsKEC2u9cy4LS43wEAl2wZX/7U2lDnjUDef6Or2dI2w==" saltValue="NqhVor+SgubFWUhUcjAcCg==" spinCount="100000" sheet="1" objects="1" scenarios="1"/>
  <mergeCells count="1">
    <mergeCell ref="A1:B1"/>
  </mergeCells>
  <conditionalFormatting sqref="B12:K35 B8:E11 G8:K11">
    <cfRule type="cellIs" dxfId="75" priority="2" operator="between">
      <formula>0</formula>
      <formula>0.1</formula>
    </cfRule>
    <cfRule type="cellIs" dxfId="74" priority="3" operator="lessThan">
      <formula>0</formula>
    </cfRule>
    <cfRule type="cellIs" dxfId="73" priority="4" operator="greaterThanOrEqual">
      <formula>0.1</formula>
    </cfRule>
  </conditionalFormatting>
  <conditionalFormatting sqref="A1:XFD1048576">
    <cfRule type="cellIs" dxfId="7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Contents'!C24</f>
        <v>Table 2.10</v>
      </c>
      <c r="B1" s="175"/>
      <c r="C1" s="40"/>
    </row>
    <row r="2" spans="1:9" ht="16.5" customHeight="1" x14ac:dyDescent="0.3">
      <c r="A2" s="4" t="str">
        <f>"UCITS: "&amp;'Table of Contents'!A24&amp;", "&amp;'Table of Contents'!A3</f>
        <v>UCITS: Total Redemptions, 2016:Q1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184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2">
        <v>0</v>
      </c>
    </row>
    <row r="9" spans="1:9" ht="16.5" customHeight="1" x14ac:dyDescent="0.3">
      <c r="A9" s="46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123">
        <v>0</v>
      </c>
    </row>
    <row r="10" spans="1:9" ht="16.5" customHeight="1" x14ac:dyDescent="0.3">
      <c r="A10" s="46" t="s">
        <v>78</v>
      </c>
      <c r="B10" s="124">
        <v>49.579357353454199</v>
      </c>
      <c r="C10" s="125">
        <v>1.2940646</v>
      </c>
      <c r="D10" s="125">
        <v>9.2192628400000007</v>
      </c>
      <c r="E10" s="125">
        <v>18.697824873454199</v>
      </c>
      <c r="F10" s="125">
        <v>17.868205039999999</v>
      </c>
      <c r="G10" s="125">
        <v>0</v>
      </c>
      <c r="H10" s="125">
        <v>0</v>
      </c>
      <c r="I10" s="124">
        <v>2.5</v>
      </c>
    </row>
    <row r="11" spans="1:9" ht="16.5" customHeight="1" x14ac:dyDescent="0.3">
      <c r="A11" s="46" t="s">
        <v>79</v>
      </c>
      <c r="B11" s="123">
        <v>4455.5200000000004</v>
      </c>
      <c r="C11" s="32">
        <v>243.91</v>
      </c>
      <c r="D11" s="32">
        <v>261.19</v>
      </c>
      <c r="E11" s="32">
        <v>68.22</v>
      </c>
      <c r="F11" s="32">
        <v>3828.33</v>
      </c>
      <c r="G11" s="32">
        <v>0</v>
      </c>
      <c r="H11" s="32">
        <v>0</v>
      </c>
      <c r="I11" s="123">
        <v>53.87</v>
      </c>
    </row>
    <row r="12" spans="1:9" ht="16.5" customHeight="1" x14ac:dyDescent="0.3">
      <c r="A12" s="46" t="s">
        <v>80</v>
      </c>
      <c r="B12" s="124">
        <v>10132.91713</v>
      </c>
      <c r="C12" s="125">
        <v>940.79253170000004</v>
      </c>
      <c r="D12" s="125">
        <v>4254.1840490000004</v>
      </c>
      <c r="E12" s="125">
        <v>4527.8888550000001</v>
      </c>
      <c r="F12" s="125">
        <v>32.613168620000003</v>
      </c>
      <c r="G12" s="125">
        <v>0.86344500000000002</v>
      </c>
      <c r="H12" s="125">
        <v>0</v>
      </c>
      <c r="I12" s="124">
        <v>376.57507450000003</v>
      </c>
    </row>
    <row r="13" spans="1:9" ht="16.5" customHeight="1" x14ac:dyDescent="0.3">
      <c r="A13" s="46" t="s">
        <v>81</v>
      </c>
      <c r="B13" s="123">
        <v>44801.756999999998</v>
      </c>
      <c r="C13" s="32">
        <v>17361.304</v>
      </c>
      <c r="D13" s="32">
        <v>26656.848000000002</v>
      </c>
      <c r="E13" s="32">
        <v>749.06899999999996</v>
      </c>
      <c r="F13" s="32">
        <v>21.177</v>
      </c>
      <c r="G13" s="32">
        <v>0</v>
      </c>
      <c r="H13" s="32">
        <v>0</v>
      </c>
      <c r="I13" s="123">
        <v>13.359</v>
      </c>
    </row>
    <row r="14" spans="1:9" ht="16.5" customHeight="1" x14ac:dyDescent="0.3">
      <c r="A14" s="46" t="s">
        <v>82</v>
      </c>
      <c r="B14" s="124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4">
        <v>0</v>
      </c>
    </row>
    <row r="15" spans="1:9" ht="16.5" customHeight="1" x14ac:dyDescent="0.3">
      <c r="A15" s="46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123">
        <v>0</v>
      </c>
    </row>
    <row r="16" spans="1:9" ht="16.5" customHeight="1" x14ac:dyDescent="0.3">
      <c r="A16" s="46" t="s">
        <v>84</v>
      </c>
      <c r="B16" s="124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4">
        <v>0</v>
      </c>
    </row>
    <row r="17" spans="1:9" ht="16.5" customHeight="1" x14ac:dyDescent="0.3">
      <c r="A17" s="46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123">
        <v>0</v>
      </c>
    </row>
    <row r="18" spans="1:9" ht="16.5" customHeight="1" x14ac:dyDescent="0.3">
      <c r="A18" s="46" t="s">
        <v>86</v>
      </c>
      <c r="B18" s="124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4">
        <v>0</v>
      </c>
    </row>
    <row r="19" spans="1:9" ht="16.5" customHeight="1" x14ac:dyDescent="0.3">
      <c r="A19" s="46" t="s">
        <v>87</v>
      </c>
      <c r="B19" s="123">
        <v>791257</v>
      </c>
      <c r="C19" s="32">
        <v>47732</v>
      </c>
      <c r="D19" s="32">
        <v>45994</v>
      </c>
      <c r="E19" s="32">
        <v>5936</v>
      </c>
      <c r="F19" s="32">
        <v>686857</v>
      </c>
      <c r="G19" s="32">
        <v>0</v>
      </c>
      <c r="H19" s="32">
        <v>0</v>
      </c>
      <c r="I19" s="123">
        <v>4738</v>
      </c>
    </row>
    <row r="20" spans="1:9" ht="16.5" customHeight="1" x14ac:dyDescent="0.3">
      <c r="A20" s="46" t="s">
        <v>88</v>
      </c>
      <c r="B20" s="124">
        <v>14825.09</v>
      </c>
      <c r="C20" s="125">
        <v>1702.07</v>
      </c>
      <c r="D20" s="125">
        <v>4419.84</v>
      </c>
      <c r="E20" s="125">
        <v>3096.64</v>
      </c>
      <c r="F20" s="125">
        <v>964.8</v>
      </c>
      <c r="G20" s="125">
        <v>69.400000000000006</v>
      </c>
      <c r="H20" s="125">
        <v>4572.34</v>
      </c>
      <c r="I20" s="124">
        <v>0</v>
      </c>
    </row>
    <row r="21" spans="1:9" ht="16.5" customHeight="1" x14ac:dyDescent="0.3">
      <c r="A21" s="46" t="s">
        <v>89</v>
      </c>
      <c r="B21" s="123">
        <v>2361.33</v>
      </c>
      <c r="C21" s="32">
        <v>535.26</v>
      </c>
      <c r="D21" s="32">
        <v>796.23</v>
      </c>
      <c r="E21" s="32">
        <v>306.39</v>
      </c>
      <c r="F21" s="32">
        <v>578.76</v>
      </c>
      <c r="G21" s="32">
        <v>0</v>
      </c>
      <c r="H21" s="32">
        <v>2.7</v>
      </c>
      <c r="I21" s="123">
        <v>141.99</v>
      </c>
    </row>
    <row r="22" spans="1:9" ht="16.5" customHeight="1" x14ac:dyDescent="0.3">
      <c r="A22" s="46" t="s">
        <v>90</v>
      </c>
      <c r="B22" s="124">
        <v>713599</v>
      </c>
      <c r="C22" s="125">
        <v>111909</v>
      </c>
      <c r="D22" s="125">
        <v>137361</v>
      </c>
      <c r="E22" s="125">
        <v>63844</v>
      </c>
      <c r="F22" s="125">
        <v>390917</v>
      </c>
      <c r="G22" s="125">
        <v>0</v>
      </c>
      <c r="H22" s="125">
        <v>0</v>
      </c>
      <c r="I22" s="124">
        <v>9568</v>
      </c>
    </row>
    <row r="23" spans="1:9" ht="16.5" customHeight="1" x14ac:dyDescent="0.3">
      <c r="A23" s="46" t="s">
        <v>91</v>
      </c>
      <c r="B23" s="123">
        <v>567.29041993999999</v>
      </c>
      <c r="C23" s="32">
        <v>18.456</v>
      </c>
      <c r="D23" s="32">
        <v>341.45061385999998</v>
      </c>
      <c r="E23" s="32">
        <v>103.67109418</v>
      </c>
      <c r="F23" s="32">
        <v>26.321999999999999</v>
      </c>
      <c r="G23" s="32">
        <v>0</v>
      </c>
      <c r="H23" s="32">
        <v>2.12651572</v>
      </c>
      <c r="I23" s="123">
        <v>75.264196179999999</v>
      </c>
    </row>
    <row r="24" spans="1:9" ht="16.5" customHeight="1" x14ac:dyDescent="0.3">
      <c r="A24" s="46" t="s">
        <v>92</v>
      </c>
      <c r="B24" s="124">
        <v>2792</v>
      </c>
      <c r="C24" s="125">
        <v>867</v>
      </c>
      <c r="D24" s="125">
        <v>1876</v>
      </c>
      <c r="E24" s="125">
        <v>18</v>
      </c>
      <c r="F24" s="125">
        <v>0</v>
      </c>
      <c r="G24" s="125">
        <v>0</v>
      </c>
      <c r="H24" s="125">
        <v>0</v>
      </c>
      <c r="I24" s="124">
        <v>31</v>
      </c>
    </row>
    <row r="25" spans="1:9" ht="16.5" customHeight="1" x14ac:dyDescent="0.3">
      <c r="A25" s="46" t="s">
        <v>93</v>
      </c>
      <c r="B25" s="123">
        <v>78655</v>
      </c>
      <c r="C25" s="32">
        <v>24377</v>
      </c>
      <c r="D25" s="32">
        <v>37369</v>
      </c>
      <c r="E25" s="32">
        <v>4338</v>
      </c>
      <c r="F25" s="32">
        <v>12171</v>
      </c>
      <c r="G25" s="32">
        <v>0</v>
      </c>
      <c r="H25" s="32">
        <v>0</v>
      </c>
      <c r="I25" s="123">
        <v>400</v>
      </c>
    </row>
    <row r="26" spans="1:9" ht="16.5" customHeight="1" x14ac:dyDescent="0.3">
      <c r="A26" s="46" t="s">
        <v>94</v>
      </c>
      <c r="B26" s="124">
        <v>16241.355</v>
      </c>
      <c r="C26" s="125">
        <v>5763.0820000000003</v>
      </c>
      <c r="D26" s="125">
        <v>2662.8679999999999</v>
      </c>
      <c r="E26" s="125">
        <v>2292.5230000000001</v>
      </c>
      <c r="F26" s="125">
        <v>5037.6289999999999</v>
      </c>
      <c r="G26" s="125">
        <v>0</v>
      </c>
      <c r="H26" s="125">
        <v>272.06400000000002</v>
      </c>
      <c r="I26" s="124">
        <v>213.18899999999999</v>
      </c>
    </row>
    <row r="27" spans="1:9" ht="16.5" customHeight="1" x14ac:dyDescent="0.3">
      <c r="A27" s="46" t="s">
        <v>95</v>
      </c>
      <c r="B27" s="123">
        <v>1015.94071278</v>
      </c>
      <c r="C27" s="32">
        <v>62.46822031</v>
      </c>
      <c r="D27" s="32">
        <v>175.17986733000001</v>
      </c>
      <c r="E27" s="32">
        <v>211.64402387000001</v>
      </c>
      <c r="F27" s="32">
        <v>412.11691734999999</v>
      </c>
      <c r="G27" s="32">
        <v>0</v>
      </c>
      <c r="H27" s="32">
        <v>0</v>
      </c>
      <c r="I27" s="123">
        <v>154.53168392000001</v>
      </c>
    </row>
    <row r="28" spans="1:9" ht="16.5" customHeight="1" x14ac:dyDescent="0.3">
      <c r="A28" s="46" t="s">
        <v>96</v>
      </c>
      <c r="B28" s="124">
        <v>1987.7439999999999</v>
      </c>
      <c r="C28" s="125">
        <v>15.965</v>
      </c>
      <c r="D28" s="125">
        <v>1069.828</v>
      </c>
      <c r="E28" s="125">
        <v>36.811999999999998</v>
      </c>
      <c r="F28" s="125">
        <v>30.385000000000002</v>
      </c>
      <c r="G28" s="125">
        <v>60.706000000000003</v>
      </c>
      <c r="H28" s="125">
        <v>39.884</v>
      </c>
      <c r="I28" s="124">
        <v>734.16399999999999</v>
      </c>
    </row>
    <row r="29" spans="1:9" ht="16.5" customHeight="1" x14ac:dyDescent="0.3">
      <c r="A29" s="46" t="s">
        <v>97</v>
      </c>
      <c r="B29" s="123">
        <v>264.33100000000002</v>
      </c>
      <c r="C29" s="32">
        <v>3.3260000000000001</v>
      </c>
      <c r="D29" s="32">
        <v>142.71299999999999</v>
      </c>
      <c r="E29" s="32">
        <v>106.13</v>
      </c>
      <c r="F29" s="32">
        <v>12.162000000000001</v>
      </c>
      <c r="G29" s="32">
        <v>0</v>
      </c>
      <c r="H29" s="32">
        <v>0</v>
      </c>
      <c r="I29" s="123">
        <v>0</v>
      </c>
    </row>
    <row r="30" spans="1:9" ht="16.5" customHeight="1" x14ac:dyDescent="0.3">
      <c r="A30" s="46" t="s">
        <v>98</v>
      </c>
      <c r="B30" s="124">
        <v>199.155</v>
      </c>
      <c r="C30" s="125">
        <v>125.41500000000001</v>
      </c>
      <c r="D30" s="125">
        <v>21.824000000000002</v>
      </c>
      <c r="E30" s="125">
        <v>23.914000000000001</v>
      </c>
      <c r="F30" s="125">
        <v>28.001999999999999</v>
      </c>
      <c r="G30" s="125">
        <v>0</v>
      </c>
      <c r="H30" s="125">
        <v>0</v>
      </c>
      <c r="I30" s="124">
        <v>0</v>
      </c>
    </row>
    <row r="31" spans="1:9" ht="16.5" customHeight="1" x14ac:dyDescent="0.3">
      <c r="A31" s="46" t="s">
        <v>99</v>
      </c>
      <c r="B31" s="123">
        <v>21461</v>
      </c>
      <c r="C31" s="32">
        <v>4207</v>
      </c>
      <c r="D31" s="32">
        <v>8765</v>
      </c>
      <c r="E31" s="32">
        <v>5304</v>
      </c>
      <c r="F31" s="32">
        <v>2041</v>
      </c>
      <c r="G31" s="32">
        <v>44</v>
      </c>
      <c r="H31" s="32">
        <v>1100</v>
      </c>
      <c r="I31" s="123">
        <v>0</v>
      </c>
    </row>
    <row r="32" spans="1:9" ht="16.5" customHeight="1" x14ac:dyDescent="0.3">
      <c r="A32" s="46" t="s">
        <v>100</v>
      </c>
      <c r="B32" s="124">
        <v>137973</v>
      </c>
      <c r="C32" s="125">
        <v>71583</v>
      </c>
      <c r="D32" s="125">
        <v>23211</v>
      </c>
      <c r="E32" s="125">
        <v>16588</v>
      </c>
      <c r="F32" s="125">
        <v>26516</v>
      </c>
      <c r="G32" s="125">
        <v>0</v>
      </c>
      <c r="H32" s="125">
        <v>25</v>
      </c>
      <c r="I32" s="124">
        <v>50</v>
      </c>
    </row>
    <row r="33" spans="1:9" ht="16.5" customHeight="1" x14ac:dyDescent="0.3">
      <c r="A33" s="46" t="s">
        <v>101</v>
      </c>
      <c r="B33" s="123">
        <v>25640.440829583298</v>
      </c>
      <c r="C33" s="32">
        <v>4912.4042900091599</v>
      </c>
      <c r="D33" s="32">
        <v>7036.4899613509297</v>
      </c>
      <c r="E33" s="32">
        <v>5311.5761829561097</v>
      </c>
      <c r="F33" s="32">
        <v>8379.9703952671407</v>
      </c>
      <c r="G33" s="32">
        <v>0</v>
      </c>
      <c r="H33" s="32">
        <v>0</v>
      </c>
      <c r="I33" s="123">
        <v>0</v>
      </c>
    </row>
    <row r="34" spans="1:9" ht="16.5" customHeight="1" x14ac:dyDescent="0.3">
      <c r="A34" s="46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4">
        <v>0</v>
      </c>
    </row>
    <row r="35" spans="1:9" ht="16.5" customHeight="1" x14ac:dyDescent="0.3">
      <c r="A35" s="46" t="s">
        <v>103</v>
      </c>
      <c r="B35" s="123">
        <v>47606.084000000003</v>
      </c>
      <c r="C35" s="32">
        <v>28652.538</v>
      </c>
      <c r="D35" s="32">
        <v>8020.616</v>
      </c>
      <c r="E35" s="32">
        <v>2802.8969999999999</v>
      </c>
      <c r="F35" s="32">
        <v>458.98700000000002</v>
      </c>
      <c r="G35" s="32">
        <v>22.292999999999999</v>
      </c>
      <c r="H35" s="32">
        <v>2829.846</v>
      </c>
      <c r="I35" s="123">
        <v>4818.9070000000002</v>
      </c>
    </row>
    <row r="36" spans="1:9" ht="16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3m+Py3fqQWRhGRLst6NUO/c0Al3MC1QvODCtMK8/Fgu7qGVSmSbYyTyND6IGJOzNiUc6KiHYt60XKG/N7gpp8g==" saltValue="9lsqGBuH1hPV1shSZeesJw==" spinCount="100000" sheet="1" objects="1" scenarios="1"/>
  <mergeCells count="1">
    <mergeCell ref="A1:B1"/>
  </mergeCells>
  <conditionalFormatting sqref="B8:I35">
    <cfRule type="cellIs" dxfId="71" priority="2" operator="between">
      <formula>0</formula>
      <formula>0.1</formula>
    </cfRule>
    <cfRule type="cellIs" dxfId="70" priority="3" operator="lessThan">
      <formula>0</formula>
    </cfRule>
    <cfRule type="cellIs" dxfId="69" priority="4" operator="greaterThanOrEqual">
      <formula>0.1</formula>
    </cfRule>
  </conditionalFormatting>
  <conditionalFormatting sqref="A1:XFD1048576">
    <cfRule type="cellIs" dxfId="68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Contents'!C25</f>
        <v>Table 2.11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185</v>
      </c>
      <c r="C6" s="54"/>
      <c r="D6" s="54"/>
      <c r="E6" s="54"/>
      <c r="F6" s="38"/>
      <c r="G6" s="54" t="s">
        <v>186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3.0000000000000001E-3</v>
      </c>
      <c r="H10" s="107">
        <v>3.0000000000000001E-3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376.57507450000003</v>
      </c>
      <c r="H12" s="107">
        <v>0</v>
      </c>
      <c r="I12" s="107">
        <v>0</v>
      </c>
      <c r="J12" s="107">
        <v>0</v>
      </c>
      <c r="K12" s="6">
        <v>376.57507450000003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79.167000000000002</v>
      </c>
      <c r="H13" s="99">
        <v>8.1029999999999998</v>
      </c>
      <c r="I13" s="99">
        <v>0.91100000000000003</v>
      </c>
      <c r="J13" s="99">
        <v>70.153000000000006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24177</v>
      </c>
      <c r="C19" s="99">
        <v>14956</v>
      </c>
      <c r="D19" s="99">
        <v>8285</v>
      </c>
      <c r="E19" s="105">
        <v>936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2180.19</v>
      </c>
      <c r="H20" s="107">
        <v>173.03</v>
      </c>
      <c r="I20" s="107">
        <v>109.61</v>
      </c>
      <c r="J20" s="107">
        <v>1897.55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21.88</v>
      </c>
      <c r="H21" s="99">
        <v>0</v>
      </c>
      <c r="I21" s="99">
        <v>6.86</v>
      </c>
      <c r="J21" s="99">
        <v>0</v>
      </c>
      <c r="K21" s="105">
        <v>15.02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8630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0.186</v>
      </c>
      <c r="H23" s="99">
        <v>0</v>
      </c>
      <c r="I23" s="99">
        <v>0</v>
      </c>
      <c r="J23" s="99">
        <v>0</v>
      </c>
      <c r="K23" s="105">
        <v>0.186</v>
      </c>
    </row>
    <row r="24" spans="1:11" ht="16.5" customHeight="1" x14ac:dyDescent="0.3">
      <c r="A24" s="49" t="s">
        <v>92</v>
      </c>
      <c r="B24" s="6">
        <v>922</v>
      </c>
      <c r="C24" s="107">
        <v>0</v>
      </c>
      <c r="D24" s="107">
        <v>0</v>
      </c>
      <c r="E24" s="6">
        <v>0</v>
      </c>
      <c r="F24" s="113"/>
      <c r="G24" s="6">
        <v>577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296.10899999999998</v>
      </c>
      <c r="H26" s="107">
        <v>71.161000000000001</v>
      </c>
      <c r="I26" s="107">
        <v>0.875</v>
      </c>
      <c r="J26" s="107">
        <v>102.496</v>
      </c>
      <c r="K26" s="6">
        <v>121.577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141.03151066999999</v>
      </c>
      <c r="H27" s="99">
        <v>0</v>
      </c>
      <c r="I27" s="99">
        <v>0</v>
      </c>
      <c r="J27" s="99">
        <v>141.03151066999999</v>
      </c>
      <c r="K27" s="105">
        <v>0</v>
      </c>
    </row>
    <row r="28" spans="1:11" ht="16.5" customHeight="1" x14ac:dyDescent="0.3">
      <c r="A28" s="49" t="s">
        <v>96</v>
      </c>
      <c r="B28" s="6">
        <v>0.2</v>
      </c>
      <c r="C28" s="107">
        <v>0.2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4.069</v>
      </c>
      <c r="H30" s="107">
        <v>3.7240000000000002</v>
      </c>
      <c r="I30" s="107">
        <v>0</v>
      </c>
      <c r="J30" s="107">
        <v>0.34499999999999997</v>
      </c>
      <c r="K30" s="6">
        <v>0</v>
      </c>
    </row>
    <row r="31" spans="1:11" ht="16.5" customHeight="1" x14ac:dyDescent="0.3">
      <c r="A31" s="49" t="s">
        <v>99</v>
      </c>
      <c r="B31" s="105">
        <v>89</v>
      </c>
      <c r="C31" s="99">
        <v>89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2742</v>
      </c>
      <c r="C32" s="107">
        <v>2742</v>
      </c>
      <c r="D32" s="107">
        <v>0</v>
      </c>
      <c r="E32" s="6">
        <v>0</v>
      </c>
      <c r="F32" s="113"/>
      <c r="G32" s="6">
        <v>10101</v>
      </c>
      <c r="H32" s="107">
        <v>1699</v>
      </c>
      <c r="I32" s="107">
        <v>4907</v>
      </c>
      <c r="J32" s="107">
        <v>3495</v>
      </c>
      <c r="K32" s="6">
        <v>0</v>
      </c>
    </row>
    <row r="33" spans="1:12" ht="16.5" customHeight="1" x14ac:dyDescent="0.3">
      <c r="A33" s="49" t="s">
        <v>101</v>
      </c>
      <c r="B33" s="105">
        <v>149.01238848624999</v>
      </c>
      <c r="C33" s="99">
        <v>149.01238848624999</v>
      </c>
      <c r="D33" s="99">
        <v>0</v>
      </c>
      <c r="E33" s="105">
        <v>0</v>
      </c>
      <c r="F33" s="113"/>
      <c r="G33" s="105">
        <v>938.80067594635204</v>
      </c>
      <c r="H33" s="99">
        <v>3.3002506310430002</v>
      </c>
      <c r="I33" s="99">
        <v>669.72561236309105</v>
      </c>
      <c r="J33" s="99">
        <v>64.083239082217602</v>
      </c>
      <c r="K33" s="105">
        <v>201.69157387000001</v>
      </c>
    </row>
    <row r="34" spans="1:12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2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899.096</v>
      </c>
      <c r="H35" s="99">
        <v>312.58499999999998</v>
      </c>
      <c r="I35" s="99">
        <v>53.725999999999999</v>
      </c>
      <c r="J35" s="99">
        <v>244.30500000000001</v>
      </c>
      <c r="K35" s="105">
        <v>288.48</v>
      </c>
    </row>
    <row r="36" spans="1:12" ht="16.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6.5" customHeight="1" x14ac:dyDescent="0.3">
      <c r="A37" s="6"/>
      <c r="B37" s="62"/>
      <c r="C37" s="62"/>
      <c r="D37" s="62"/>
      <c r="E37" s="62"/>
      <c r="F37" s="35"/>
      <c r="G37" s="62"/>
      <c r="H37" s="62"/>
      <c r="I37" s="62"/>
      <c r="J37" s="62"/>
      <c r="K37" s="62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hvQpo7NcA4uf67wH4mUjOH15pJdExS9TzJHANOUDuE7d3ArDHr+6P/8pyk2Odm2LSTJr+ZvcLG/V4bpSYPpelA==" saltValue="GOyN5AUB7hIp8EgKUcJADg==" spinCount="100000" sheet="1" objects="1" scenarios="1"/>
  <mergeCells count="1">
    <mergeCell ref="A1:B1"/>
  </mergeCells>
  <conditionalFormatting sqref="B12:K35 B8:E11 G8:K11">
    <cfRule type="cellIs" dxfId="67" priority="2" operator="between">
      <formula>0</formula>
      <formula>0.1</formula>
    </cfRule>
    <cfRule type="cellIs" dxfId="66" priority="3" operator="lessThan">
      <formula>0</formula>
    </cfRule>
    <cfRule type="cellIs" dxfId="65" priority="4" operator="greaterThanOrEqual">
      <formula>0.1</formula>
    </cfRule>
  </conditionalFormatting>
  <conditionalFormatting sqref="A1:XFD104857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L115" sqref="L115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Contents'!B9</f>
        <v>Table 1.3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2016:Q1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104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248</v>
      </c>
      <c r="C6" s="65"/>
      <c r="D6" s="65"/>
      <c r="F6" s="54" t="s">
        <v>247</v>
      </c>
      <c r="G6" s="65"/>
      <c r="H6" s="65"/>
      <c r="J6" s="54" t="s">
        <v>246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28689.147000000001</v>
      </c>
      <c r="C8" s="135">
        <v>13315.531000000001</v>
      </c>
      <c r="D8" s="134">
        <v>15373.616</v>
      </c>
      <c r="E8" s="113"/>
      <c r="F8" s="134">
        <v>15.163000000000011</v>
      </c>
      <c r="G8" s="135">
        <v>230.32900000000001</v>
      </c>
      <c r="H8" s="134">
        <v>-215.166</v>
      </c>
      <c r="I8" s="106"/>
      <c r="J8" s="134">
        <v>472</v>
      </c>
      <c r="K8" s="135">
        <v>225</v>
      </c>
      <c r="L8" s="134">
        <v>247</v>
      </c>
    </row>
    <row r="9" spans="1:12" ht="16.5" customHeight="1" x14ac:dyDescent="0.3">
      <c r="A9" s="46" t="s">
        <v>77</v>
      </c>
      <c r="B9" s="82">
        <v>41756.867820860003</v>
      </c>
      <c r="C9" s="136">
        <v>27474.157046395001</v>
      </c>
      <c r="D9" s="82">
        <v>14282.710774465</v>
      </c>
      <c r="E9" s="113"/>
      <c r="F9" s="82">
        <v>0</v>
      </c>
      <c r="G9" s="136">
        <v>0</v>
      </c>
      <c r="H9" s="82">
        <v>0</v>
      </c>
      <c r="I9" s="106"/>
      <c r="J9" s="82">
        <v>187</v>
      </c>
      <c r="K9" s="136">
        <v>115</v>
      </c>
      <c r="L9" s="82">
        <v>72</v>
      </c>
    </row>
    <row r="10" spans="1:12" ht="16.5" customHeight="1" x14ac:dyDescent="0.3">
      <c r="A10" s="46" t="s">
        <v>78</v>
      </c>
      <c r="B10" s="134">
        <v>2.64</v>
      </c>
      <c r="C10" s="135">
        <v>2.64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0</v>
      </c>
      <c r="K10" s="135">
        <v>0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664.79</v>
      </c>
      <c r="C12" s="135">
        <v>664.79</v>
      </c>
      <c r="D12" s="134">
        <v>0</v>
      </c>
      <c r="E12" s="113"/>
      <c r="F12" s="134">
        <v>36.659999999999997</v>
      </c>
      <c r="G12" s="135">
        <v>36.659999999999997</v>
      </c>
      <c r="H12" s="134">
        <v>0</v>
      </c>
      <c r="I12" s="106"/>
      <c r="J12" s="134">
        <v>17</v>
      </c>
      <c r="K12" s="135">
        <v>17</v>
      </c>
      <c r="L12" s="134">
        <v>0</v>
      </c>
    </row>
    <row r="13" spans="1:12" ht="16.5" customHeight="1" x14ac:dyDescent="0.3">
      <c r="A13" s="46" t="s">
        <v>81</v>
      </c>
      <c r="B13" s="82">
        <v>13973.86</v>
      </c>
      <c r="C13" s="136">
        <v>738.19</v>
      </c>
      <c r="D13" s="82">
        <v>13235.67</v>
      </c>
      <c r="E13" s="113"/>
      <c r="F13" s="82">
        <v>-106.1</v>
      </c>
      <c r="G13" s="136">
        <v>66.88</v>
      </c>
      <c r="H13" s="82">
        <v>-172.98</v>
      </c>
      <c r="I13" s="106"/>
      <c r="J13" s="82">
        <v>46</v>
      </c>
      <c r="K13" s="136">
        <v>16</v>
      </c>
      <c r="L13" s="82">
        <v>30</v>
      </c>
    </row>
    <row r="14" spans="1:12" ht="16.5" customHeight="1" x14ac:dyDescent="0.3">
      <c r="A14" s="46" t="s">
        <v>82</v>
      </c>
      <c r="B14" s="134">
        <v>15996.031972000001</v>
      </c>
      <c r="C14" s="135">
        <v>10218.83872</v>
      </c>
      <c r="D14" s="134">
        <v>5777.193252</v>
      </c>
      <c r="E14" s="113"/>
      <c r="F14" s="134">
        <v>-35.962219900000008</v>
      </c>
      <c r="G14" s="135">
        <v>-137.624413</v>
      </c>
      <c r="H14" s="134">
        <v>101.6621931</v>
      </c>
      <c r="I14" s="106"/>
      <c r="J14" s="134">
        <v>85</v>
      </c>
      <c r="K14" s="135">
        <v>55</v>
      </c>
      <c r="L14" s="134">
        <v>30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74622.648000000001</v>
      </c>
      <c r="C16" s="135">
        <v>14912.442999999999</v>
      </c>
      <c r="D16" s="134">
        <v>59710.205000000002</v>
      </c>
      <c r="E16" s="113"/>
      <c r="F16" s="134">
        <v>2421.8540000000003</v>
      </c>
      <c r="G16" s="135">
        <v>677.74</v>
      </c>
      <c r="H16" s="134">
        <v>1744.114</v>
      </c>
      <c r="I16" s="106"/>
      <c r="J16" s="134">
        <v>305</v>
      </c>
      <c r="K16" s="135">
        <v>119</v>
      </c>
      <c r="L16" s="134">
        <v>186</v>
      </c>
    </row>
    <row r="17" spans="1:12" ht="16.5" customHeight="1" x14ac:dyDescent="0.3">
      <c r="A17" s="46" t="s">
        <v>85</v>
      </c>
      <c r="B17" s="82">
        <v>448.19</v>
      </c>
      <c r="C17" s="136">
        <v>448.19</v>
      </c>
      <c r="D17" s="82">
        <v>0</v>
      </c>
      <c r="E17" s="113"/>
      <c r="F17" s="82">
        <v>-11.95</v>
      </c>
      <c r="G17" s="136">
        <v>-11.95</v>
      </c>
      <c r="H17" s="82">
        <v>0</v>
      </c>
      <c r="I17" s="106"/>
      <c r="J17" s="82">
        <v>24</v>
      </c>
      <c r="K17" s="136">
        <v>24</v>
      </c>
      <c r="L17" s="82">
        <v>0</v>
      </c>
    </row>
    <row r="18" spans="1:12" ht="16.5" customHeight="1" x14ac:dyDescent="0.3">
      <c r="A18" s="46" t="s">
        <v>86</v>
      </c>
      <c r="B18" s="134">
        <v>2816.73</v>
      </c>
      <c r="C18" s="135">
        <v>0</v>
      </c>
      <c r="D18" s="134">
        <v>2816.73</v>
      </c>
      <c r="E18" s="113"/>
      <c r="F18" s="134">
        <v>-142.4</v>
      </c>
      <c r="G18" s="135">
        <v>0</v>
      </c>
      <c r="H18" s="134">
        <v>-142.4</v>
      </c>
      <c r="I18" s="106"/>
      <c r="J18" s="134">
        <v>131</v>
      </c>
      <c r="K18" s="135">
        <v>0</v>
      </c>
      <c r="L18" s="134">
        <v>131</v>
      </c>
    </row>
    <row r="19" spans="1:12" ht="16.5" customHeight="1" x14ac:dyDescent="0.3">
      <c r="A19" s="46" t="s">
        <v>87</v>
      </c>
      <c r="B19" s="82">
        <v>0</v>
      </c>
      <c r="C19" s="136">
        <v>0</v>
      </c>
      <c r="D19" s="82">
        <v>0</v>
      </c>
      <c r="E19" s="113"/>
      <c r="F19" s="82">
        <v>0</v>
      </c>
      <c r="G19" s="136">
        <v>0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43840.85</v>
      </c>
      <c r="C20" s="135">
        <v>38101.06</v>
      </c>
      <c r="D20" s="134">
        <v>5739.79</v>
      </c>
      <c r="E20" s="113"/>
      <c r="F20" s="134">
        <v>353.22</v>
      </c>
      <c r="G20" s="135">
        <v>419.6</v>
      </c>
      <c r="H20" s="134">
        <v>-66.38</v>
      </c>
      <c r="I20" s="106"/>
      <c r="J20" s="134">
        <v>205</v>
      </c>
      <c r="K20" s="135">
        <v>162</v>
      </c>
      <c r="L20" s="134">
        <v>43</v>
      </c>
    </row>
    <row r="21" spans="1:12" ht="16.5" customHeight="1" x14ac:dyDescent="0.3">
      <c r="A21" s="46" t="s">
        <v>89</v>
      </c>
      <c r="B21" s="82">
        <v>908.42</v>
      </c>
      <c r="C21" s="136">
        <v>269.02999999999997</v>
      </c>
      <c r="D21" s="82">
        <v>639.39</v>
      </c>
      <c r="E21" s="113"/>
      <c r="F21" s="82">
        <v>-4.3</v>
      </c>
      <c r="G21" s="136">
        <v>-10.44</v>
      </c>
      <c r="H21" s="82">
        <v>6.14</v>
      </c>
      <c r="I21" s="106"/>
      <c r="J21" s="82">
        <v>80</v>
      </c>
      <c r="K21" s="136">
        <v>51</v>
      </c>
      <c r="L21" s="82">
        <v>29</v>
      </c>
    </row>
    <row r="22" spans="1:12" ht="16.5" customHeight="1" x14ac:dyDescent="0.3">
      <c r="A22" s="46" t="s">
        <v>90</v>
      </c>
      <c r="B22" s="134">
        <v>224702</v>
      </c>
      <c r="C22" s="135">
        <v>122793</v>
      </c>
      <c r="D22" s="134">
        <v>101909</v>
      </c>
      <c r="E22" s="113"/>
      <c r="F22" s="134">
        <v>1636</v>
      </c>
      <c r="G22" s="135">
        <v>556</v>
      </c>
      <c r="H22" s="134">
        <v>1080</v>
      </c>
      <c r="I22" s="106"/>
      <c r="J22" s="134">
        <v>2070</v>
      </c>
      <c r="K22" s="135">
        <v>935</v>
      </c>
      <c r="L22" s="134">
        <v>1135</v>
      </c>
    </row>
    <row r="23" spans="1:12" ht="16.5" customHeight="1" x14ac:dyDescent="0.3">
      <c r="A23" s="46" t="s">
        <v>91</v>
      </c>
      <c r="B23" s="82">
        <v>905.12458690932704</v>
      </c>
      <c r="C23" s="136">
        <v>3.2530000000000001</v>
      </c>
      <c r="D23" s="82">
        <v>901.87158690932699</v>
      </c>
      <c r="E23" s="113"/>
      <c r="F23" s="82">
        <v>-15.880291333026999</v>
      </c>
      <c r="G23" s="136">
        <v>-0.11799999999999999</v>
      </c>
      <c r="H23" s="82">
        <v>-15.762291333026999</v>
      </c>
      <c r="I23" s="106"/>
      <c r="J23" s="82">
        <v>49</v>
      </c>
      <c r="K23" s="136">
        <v>1</v>
      </c>
      <c r="L23" s="82">
        <v>48</v>
      </c>
    </row>
    <row r="24" spans="1:12" ht="16.5" customHeight="1" x14ac:dyDescent="0.3">
      <c r="A24" s="46" t="s">
        <v>92</v>
      </c>
      <c r="B24" s="134">
        <v>100250</v>
      </c>
      <c r="C24" s="135">
        <v>10320</v>
      </c>
      <c r="D24" s="134">
        <v>89930</v>
      </c>
      <c r="E24" s="113"/>
      <c r="F24" s="134">
        <v>-830</v>
      </c>
      <c r="G24" s="135">
        <v>-282</v>
      </c>
      <c r="H24" s="134">
        <v>-548</v>
      </c>
      <c r="I24" s="106"/>
      <c r="J24" s="134">
        <v>397</v>
      </c>
      <c r="K24" s="135">
        <v>19</v>
      </c>
      <c r="L24" s="134">
        <v>378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1375.6799999999998</v>
      </c>
      <c r="C26" s="135">
        <v>279.82</v>
      </c>
      <c r="D26" s="134">
        <v>1095.8599999999999</v>
      </c>
      <c r="E26" s="113"/>
      <c r="F26" s="134">
        <v>-137.29000000000002</v>
      </c>
      <c r="G26" s="135">
        <v>7.2</v>
      </c>
      <c r="H26" s="134">
        <v>-144.49</v>
      </c>
      <c r="I26" s="106"/>
      <c r="J26" s="134">
        <v>96</v>
      </c>
      <c r="K26" s="135">
        <v>25</v>
      </c>
      <c r="L26" s="134">
        <v>71</v>
      </c>
    </row>
    <row r="27" spans="1:12" ht="16.5" customHeight="1" x14ac:dyDescent="0.3">
      <c r="A27" s="46" t="s">
        <v>95</v>
      </c>
      <c r="B27" s="82">
        <v>2568.3589595799999</v>
      </c>
      <c r="C27" s="136">
        <v>1948.4195661799999</v>
      </c>
      <c r="D27" s="82">
        <v>619.93939339999997</v>
      </c>
      <c r="E27" s="113"/>
      <c r="F27" s="82">
        <v>-100.01101638</v>
      </c>
      <c r="G27" s="136">
        <v>-60.982392660000002</v>
      </c>
      <c r="H27" s="82">
        <v>-39.028623719999999</v>
      </c>
      <c r="I27" s="106"/>
      <c r="J27" s="82">
        <v>38</v>
      </c>
      <c r="K27" s="136">
        <v>25</v>
      </c>
      <c r="L27" s="82">
        <v>13</v>
      </c>
    </row>
    <row r="28" spans="1:12" ht="16.5" customHeight="1" x14ac:dyDescent="0.3">
      <c r="A28" s="46" t="s">
        <v>96</v>
      </c>
      <c r="B28" s="134">
        <v>0</v>
      </c>
      <c r="C28" s="135">
        <v>0</v>
      </c>
      <c r="D28" s="134">
        <v>0</v>
      </c>
      <c r="E28" s="113"/>
      <c r="F28" s="134">
        <v>0</v>
      </c>
      <c r="G28" s="135">
        <v>0</v>
      </c>
      <c r="H28" s="134">
        <v>0</v>
      </c>
      <c r="I28" s="106"/>
      <c r="J28" s="134">
        <v>0</v>
      </c>
      <c r="K28" s="135">
        <v>0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57.51</v>
      </c>
      <c r="C30" s="135">
        <v>57.51</v>
      </c>
      <c r="D30" s="134">
        <v>0</v>
      </c>
      <c r="E30" s="113"/>
      <c r="F30" s="134">
        <v>0.39300000000000002</v>
      </c>
      <c r="G30" s="135">
        <v>0.39300000000000002</v>
      </c>
      <c r="H30" s="134">
        <v>0</v>
      </c>
      <c r="I30" s="106"/>
      <c r="J30" s="134">
        <v>3</v>
      </c>
      <c r="K30" s="135">
        <v>3</v>
      </c>
      <c r="L30" s="134">
        <v>0</v>
      </c>
    </row>
    <row r="31" spans="1:12" ht="16.5" customHeight="1" x14ac:dyDescent="0.3">
      <c r="A31" s="46" t="s">
        <v>99</v>
      </c>
      <c r="B31" s="82">
        <v>0</v>
      </c>
      <c r="C31" s="136">
        <v>0</v>
      </c>
      <c r="D31" s="82">
        <v>0</v>
      </c>
      <c r="E31" s="113"/>
      <c r="F31" s="82">
        <v>0</v>
      </c>
      <c r="G31" s="136">
        <v>0</v>
      </c>
      <c r="H31" s="82">
        <v>0</v>
      </c>
      <c r="I31" s="106"/>
      <c r="J31" s="82">
        <v>0</v>
      </c>
      <c r="K31" s="136">
        <v>0</v>
      </c>
      <c r="L31" s="82">
        <v>0</v>
      </c>
    </row>
    <row r="32" spans="1:12" ht="16.5" customHeight="1" x14ac:dyDescent="0.3">
      <c r="A32" s="46" t="s">
        <v>100</v>
      </c>
      <c r="B32" s="134">
        <v>27268.39</v>
      </c>
      <c r="C32" s="135">
        <v>22351.69</v>
      </c>
      <c r="D32" s="134">
        <v>4916.7</v>
      </c>
      <c r="E32" s="113"/>
      <c r="F32" s="134">
        <v>22.79</v>
      </c>
      <c r="G32" s="135">
        <v>4.41</v>
      </c>
      <c r="H32" s="134">
        <v>18.38</v>
      </c>
      <c r="I32" s="106"/>
      <c r="J32" s="134">
        <v>83</v>
      </c>
      <c r="K32" s="135">
        <v>43</v>
      </c>
      <c r="L32" s="134">
        <v>40</v>
      </c>
    </row>
    <row r="33" spans="1:12" ht="16.5" customHeight="1" x14ac:dyDescent="0.3">
      <c r="A33" s="46" t="s">
        <v>101</v>
      </c>
      <c r="B33" s="82">
        <v>25218.82</v>
      </c>
      <c r="C33" s="136">
        <v>17142.02</v>
      </c>
      <c r="D33" s="82">
        <v>8076.8</v>
      </c>
      <c r="E33" s="113"/>
      <c r="F33" s="82">
        <v>-58.13</v>
      </c>
      <c r="G33" s="136">
        <v>-94.31</v>
      </c>
      <c r="H33" s="82">
        <v>36.18</v>
      </c>
      <c r="I33" s="106"/>
      <c r="J33" s="82">
        <v>87</v>
      </c>
      <c r="K33" s="136">
        <v>44</v>
      </c>
      <c r="L33" s="82">
        <v>43</v>
      </c>
    </row>
    <row r="34" spans="1:12" ht="16.5" customHeight="1" x14ac:dyDescent="0.3">
      <c r="A34" s="46" t="s">
        <v>102</v>
      </c>
      <c r="B34" s="134">
        <v>59.88</v>
      </c>
      <c r="C34" s="135">
        <v>59.88</v>
      </c>
      <c r="D34" s="134">
        <v>0</v>
      </c>
      <c r="E34" s="113"/>
      <c r="F34" s="134">
        <v>10.06</v>
      </c>
      <c r="G34" s="135">
        <v>10.06</v>
      </c>
      <c r="H34" s="134">
        <v>0</v>
      </c>
      <c r="I34" s="106"/>
      <c r="J34" s="134">
        <v>10</v>
      </c>
      <c r="K34" s="135">
        <v>10</v>
      </c>
      <c r="L34" s="134">
        <v>0</v>
      </c>
    </row>
    <row r="35" spans="1:12" ht="16.5" customHeight="1" x14ac:dyDescent="0.3">
      <c r="A35" s="46" t="s">
        <v>103</v>
      </c>
      <c r="B35" s="82">
        <v>140026.35</v>
      </c>
      <c r="C35" s="136">
        <v>26212.49</v>
      </c>
      <c r="D35" s="82">
        <v>113813.86</v>
      </c>
      <c r="E35" s="113"/>
      <c r="F35" s="82">
        <v>1156.8800000000001</v>
      </c>
      <c r="G35" s="136">
        <v>877.98</v>
      </c>
      <c r="H35" s="82">
        <v>278.89999999999998</v>
      </c>
      <c r="I35" s="106"/>
      <c r="J35" s="82">
        <v>483</v>
      </c>
      <c r="K35" s="136">
        <v>124</v>
      </c>
      <c r="L35" s="82">
        <v>359</v>
      </c>
    </row>
    <row r="36" spans="1:12" ht="16.5" customHeight="1" x14ac:dyDescent="0.3">
      <c r="A36" s="47" t="s">
        <v>105</v>
      </c>
      <c r="B36" s="137">
        <v>746152.28833934898</v>
      </c>
      <c r="C36" s="138">
        <v>307312.95233257499</v>
      </c>
      <c r="D36" s="137">
        <v>438839.33600677398</v>
      </c>
      <c r="E36" s="114"/>
      <c r="F36" s="137">
        <v>4210.9964723869698</v>
      </c>
      <c r="G36" s="138">
        <v>2289.82719434</v>
      </c>
      <c r="H36" s="137">
        <v>1921.16927804697</v>
      </c>
      <c r="I36" s="106"/>
      <c r="J36" s="137">
        <v>4868</v>
      </c>
      <c r="K36" s="138">
        <v>2013</v>
      </c>
      <c r="L36" s="137">
        <v>2855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</sheetData>
  <sheetProtection algorithmName="SHA-512" hashValue="s53DnOurmMsGo+yvB2INTLuict9LNsgKkpSKomvL8WC73cdMaiuz7OApxo29Y0XBjysrEdmk9HvFAQ9sLtI/Tw==" saltValue="GAunj8vUwoNpR3dcV5pnSQ==" spinCount="100000" sheet="1" objects="1" scenarios="1"/>
  <mergeCells count="1">
    <mergeCell ref="A1:B1"/>
  </mergeCells>
  <conditionalFormatting sqref="E8:E36">
    <cfRule type="cellIs" dxfId="310" priority="25" operator="between">
      <formula>0</formula>
      <formula>0.1</formula>
    </cfRule>
    <cfRule type="cellIs" dxfId="309" priority="26" operator="lessThan">
      <formula>0</formula>
    </cfRule>
    <cfRule type="cellIs" dxfId="308" priority="27" operator="greaterThanOrEqual">
      <formula>0.1</formula>
    </cfRule>
  </conditionalFormatting>
  <conditionalFormatting sqref="A1:XFD7 A37:XFD1048576 M8:XFD36 A8:A36 E8:E36 I8:I36">
    <cfRule type="cellIs" dxfId="307" priority="24" operator="between">
      <formula>-0.1</formula>
      <formula>0</formula>
    </cfRule>
  </conditionalFormatting>
  <conditionalFormatting sqref="B8:D36">
    <cfRule type="cellIs" dxfId="306" priority="6" operator="between">
      <formula>0</formula>
      <formula>0.1</formula>
    </cfRule>
    <cfRule type="cellIs" dxfId="305" priority="7" operator="lessThan">
      <formula>0</formula>
    </cfRule>
    <cfRule type="cellIs" dxfId="304" priority="8" operator="greaterThanOrEqual">
      <formula>0.1</formula>
    </cfRule>
  </conditionalFormatting>
  <conditionalFormatting sqref="B8:D36">
    <cfRule type="cellIs" dxfId="303" priority="5" operator="between">
      <formula>-0.1</formula>
      <formula>0</formula>
    </cfRule>
  </conditionalFormatting>
  <conditionalFormatting sqref="F8:H36">
    <cfRule type="cellIs" dxfId="302" priority="2" operator="between">
      <formula>0</formula>
      <formula>0.1</formula>
    </cfRule>
    <cfRule type="cellIs" dxfId="301" priority="3" operator="lessThan">
      <formula>0</formula>
    </cfRule>
    <cfRule type="cellIs" dxfId="300" priority="4" operator="greaterThanOrEqual">
      <formula>0.1</formula>
    </cfRule>
  </conditionalFormatting>
  <conditionalFormatting sqref="F8:H36">
    <cfRule type="cellIs" dxfId="299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5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Contents'!C28</f>
        <v>Table 2.12</v>
      </c>
      <c r="B1" s="175"/>
      <c r="C1" s="40"/>
    </row>
    <row r="2" spans="1:10" ht="16.5" customHeight="1" x14ac:dyDescent="0.3">
      <c r="A2" s="4" t="str">
        <f>"AIF: "&amp;'Table of Contents'!A12&amp;", "&amp;'Table of Contents'!A3</f>
        <v>AIF: Total Net Assets , 2016:Q1</v>
      </c>
      <c r="B2" s="1"/>
      <c r="C2" s="42"/>
      <c r="D2" s="43"/>
    </row>
    <row r="3" spans="1:10" ht="16.5" customHeight="1" x14ac:dyDescent="0.3">
      <c r="A3" s="2" t="s">
        <v>110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192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0" ht="16.5" customHeight="1" x14ac:dyDescent="0.3">
      <c r="A8" s="46" t="s">
        <v>76</v>
      </c>
      <c r="B8" s="121">
        <v>89226.072</v>
      </c>
      <c r="C8" s="121">
        <v>8270.6059999999998</v>
      </c>
      <c r="D8" s="121">
        <v>26906.468000000001</v>
      </c>
      <c r="E8" s="121">
        <v>46272.239000000001</v>
      </c>
      <c r="F8" s="121">
        <v>0</v>
      </c>
      <c r="G8" s="121">
        <v>1298.395</v>
      </c>
      <c r="H8" s="121">
        <v>405.07600000000002</v>
      </c>
      <c r="I8" s="121">
        <v>5915.1689999999999</v>
      </c>
      <c r="J8" s="122">
        <v>158.119</v>
      </c>
    </row>
    <row r="9" spans="1:10" ht="16.5" customHeight="1" x14ac:dyDescent="0.3">
      <c r="A9" s="46" t="s">
        <v>77</v>
      </c>
      <c r="B9" s="123">
        <v>49089.433824765001</v>
      </c>
      <c r="C9" s="32">
        <v>1754.8733468319999</v>
      </c>
      <c r="D9" s="32">
        <v>5093.4445552110001</v>
      </c>
      <c r="E9" s="32">
        <v>13661.544091992</v>
      </c>
      <c r="F9" s="32">
        <v>3883.1727290429999</v>
      </c>
      <c r="G9" s="32">
        <v>7529.2267979799999</v>
      </c>
      <c r="H9" s="32">
        <v>0</v>
      </c>
      <c r="I9" s="32">
        <v>0</v>
      </c>
      <c r="J9" s="123">
        <v>17167.172303707001</v>
      </c>
    </row>
    <row r="10" spans="1:10" ht="16.5" customHeight="1" x14ac:dyDescent="0.3">
      <c r="A10" s="46" t="s">
        <v>78</v>
      </c>
      <c r="B10" s="124">
        <v>4.7472320000000003</v>
      </c>
      <c r="C10" s="125">
        <v>0</v>
      </c>
      <c r="D10" s="125">
        <v>0</v>
      </c>
      <c r="E10" s="125">
        <v>4.7472320000000003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</row>
    <row r="11" spans="1:10" ht="16.5" customHeight="1" x14ac:dyDescent="0.3">
      <c r="A11" s="46" t="s">
        <v>79</v>
      </c>
      <c r="B11" s="123">
        <v>2758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</row>
    <row r="12" spans="1:10" ht="16.5" customHeight="1" x14ac:dyDescent="0.3">
      <c r="A12" s="46" t="s">
        <v>80</v>
      </c>
      <c r="B12" s="124">
        <v>13215.165709999999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13215.165709999999</v>
      </c>
      <c r="J12" s="124">
        <v>0</v>
      </c>
    </row>
    <row r="13" spans="1:10" ht="16.5" customHeight="1" x14ac:dyDescent="0.3">
      <c r="A13" s="46" t="s">
        <v>81</v>
      </c>
      <c r="B13" s="123">
        <v>1103156.2890000001</v>
      </c>
      <c r="C13" s="32">
        <v>410561.85399999999</v>
      </c>
      <c r="D13" s="32">
        <v>503131.55900000001</v>
      </c>
      <c r="E13" s="32">
        <v>154789.59</v>
      </c>
      <c r="F13" s="32">
        <v>1007.958</v>
      </c>
      <c r="G13" s="32">
        <v>0</v>
      </c>
      <c r="H13" s="32">
        <v>5636.634</v>
      </c>
      <c r="I13" s="32">
        <v>0</v>
      </c>
      <c r="J13" s="123">
        <v>28028.694</v>
      </c>
    </row>
    <row r="14" spans="1:10" ht="16.5" customHeight="1" x14ac:dyDescent="0.3">
      <c r="A14" s="46" t="s">
        <v>82</v>
      </c>
      <c r="B14" s="124">
        <v>18722.87241</v>
      </c>
      <c r="C14" s="125">
        <v>3754.8250889999999</v>
      </c>
      <c r="D14" s="125">
        <v>5297.1329640000004</v>
      </c>
      <c r="E14" s="125">
        <v>7212.0027170000003</v>
      </c>
      <c r="F14" s="125">
        <v>338.5089175</v>
      </c>
      <c r="G14" s="125">
        <v>108.8017536</v>
      </c>
      <c r="H14" s="125">
        <v>0</v>
      </c>
      <c r="I14" s="125">
        <v>25.57569063</v>
      </c>
      <c r="J14" s="124">
        <v>1986.025275</v>
      </c>
    </row>
    <row r="15" spans="1:10" ht="16.5" customHeight="1" x14ac:dyDescent="0.3">
      <c r="A15" s="46" t="s">
        <v>83</v>
      </c>
      <c r="B15" s="123">
        <v>909137</v>
      </c>
      <c r="C15" s="32">
        <v>86125</v>
      </c>
      <c r="D15" s="32">
        <v>129484</v>
      </c>
      <c r="E15" s="32">
        <v>155509</v>
      </c>
      <c r="F15" s="32">
        <v>40211</v>
      </c>
      <c r="G15" s="32">
        <v>17955</v>
      </c>
      <c r="H15" s="32">
        <v>0</v>
      </c>
      <c r="I15" s="32">
        <v>93800</v>
      </c>
      <c r="J15" s="123">
        <v>386053</v>
      </c>
    </row>
    <row r="16" spans="1:10" ht="16.5" customHeight="1" x14ac:dyDescent="0.3">
      <c r="A16" s="46" t="s">
        <v>84</v>
      </c>
      <c r="B16" s="124">
        <v>1460124.0020000001</v>
      </c>
      <c r="C16" s="125">
        <v>87038.892999999996</v>
      </c>
      <c r="D16" s="125">
        <v>379154.69900000002</v>
      </c>
      <c r="E16" s="125">
        <v>763923.728</v>
      </c>
      <c r="F16" s="125">
        <v>6209.15</v>
      </c>
      <c r="G16" s="125">
        <v>0</v>
      </c>
      <c r="H16" s="125">
        <v>1060.1030000000001</v>
      </c>
      <c r="I16" s="125">
        <v>142443.31200000001</v>
      </c>
      <c r="J16" s="124">
        <v>80294.116999999998</v>
      </c>
    </row>
    <row r="17" spans="1:10" ht="16.5" customHeight="1" x14ac:dyDescent="0.3">
      <c r="A17" s="46" t="s">
        <v>85</v>
      </c>
      <c r="B17" s="123">
        <v>2655.02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2637.21</v>
      </c>
      <c r="J17" s="123">
        <v>17.809999999999999</v>
      </c>
    </row>
    <row r="18" spans="1:10" ht="16.5" customHeight="1" x14ac:dyDescent="0.3">
      <c r="A18" s="46" t="s">
        <v>86</v>
      </c>
      <c r="B18" s="124">
        <v>5494919.1502240198</v>
      </c>
      <c r="C18" s="125">
        <v>301923.53500598698</v>
      </c>
      <c r="D18" s="125">
        <v>1240611.8419641301</v>
      </c>
      <c r="E18" s="125">
        <v>763735.94957608799</v>
      </c>
      <c r="F18" s="125">
        <v>1234165.0128653699</v>
      </c>
      <c r="G18" s="125">
        <v>414837.271545525</v>
      </c>
      <c r="H18" s="125">
        <v>835023.20439193398</v>
      </c>
      <c r="I18" s="125">
        <v>643666.99494579202</v>
      </c>
      <c r="J18" s="124">
        <v>60955.339929192203</v>
      </c>
    </row>
    <row r="19" spans="1:10" ht="16.5" customHeight="1" x14ac:dyDescent="0.3">
      <c r="A19" s="46" t="s">
        <v>87</v>
      </c>
      <c r="B19" s="123">
        <v>443217</v>
      </c>
      <c r="C19" s="32">
        <v>0</v>
      </c>
      <c r="D19" s="32">
        <v>0</v>
      </c>
      <c r="E19" s="32">
        <v>0</v>
      </c>
      <c r="F19" s="32">
        <v>4601</v>
      </c>
      <c r="G19" s="32">
        <v>0</v>
      </c>
      <c r="H19" s="32">
        <v>0</v>
      </c>
      <c r="I19" s="32">
        <v>10084</v>
      </c>
      <c r="J19" s="123">
        <v>428532</v>
      </c>
    </row>
    <row r="20" spans="1:10" ht="16.5" customHeight="1" x14ac:dyDescent="0.3">
      <c r="A20" s="46" t="s">
        <v>88</v>
      </c>
      <c r="B20" s="124">
        <v>54293.96</v>
      </c>
      <c r="C20" s="125">
        <v>0</v>
      </c>
      <c r="D20" s="125">
        <v>541.15</v>
      </c>
      <c r="E20" s="125">
        <v>2545.71</v>
      </c>
      <c r="F20" s="125">
        <v>0</v>
      </c>
      <c r="G20" s="125">
        <v>0</v>
      </c>
      <c r="H20" s="125">
        <v>1154.68</v>
      </c>
      <c r="I20" s="125">
        <v>46215.39</v>
      </c>
      <c r="J20" s="124">
        <v>3837.03</v>
      </c>
    </row>
    <row r="21" spans="1:10" ht="16.5" customHeight="1" x14ac:dyDescent="0.3">
      <c r="A21" s="46" t="s">
        <v>89</v>
      </c>
      <c r="B21" s="123">
        <v>17426.759999999998</v>
      </c>
      <c r="C21" s="32">
        <v>1594.58</v>
      </c>
      <c r="D21" s="32">
        <v>1092.83</v>
      </c>
      <c r="E21" s="32">
        <v>9659.36</v>
      </c>
      <c r="F21" s="32">
        <v>0</v>
      </c>
      <c r="G21" s="32">
        <v>0</v>
      </c>
      <c r="H21" s="32">
        <v>65.77</v>
      </c>
      <c r="I21" s="32">
        <v>5.84</v>
      </c>
      <c r="J21" s="123">
        <v>5008.38</v>
      </c>
    </row>
    <row r="22" spans="1:10" ht="16.5" customHeight="1" x14ac:dyDescent="0.3">
      <c r="A22" s="46" t="s">
        <v>90</v>
      </c>
      <c r="B22" s="124">
        <v>547986</v>
      </c>
      <c r="C22" s="125">
        <v>62671</v>
      </c>
      <c r="D22" s="125">
        <v>93006</v>
      </c>
      <c r="E22" s="125">
        <v>164591</v>
      </c>
      <c r="F22" s="125">
        <v>21885</v>
      </c>
      <c r="G22" s="125">
        <v>0</v>
      </c>
      <c r="H22" s="125">
        <v>0</v>
      </c>
      <c r="I22" s="125">
        <v>45011</v>
      </c>
      <c r="J22" s="124">
        <v>160822</v>
      </c>
    </row>
    <row r="23" spans="1:10" ht="16.5" customHeight="1" x14ac:dyDescent="0.3">
      <c r="A23" s="46" t="s">
        <v>91</v>
      </c>
      <c r="B23" s="123">
        <v>7260.0138576957197</v>
      </c>
      <c r="C23" s="32">
        <v>1768.5586533694</v>
      </c>
      <c r="D23" s="32">
        <v>661.70576579265401</v>
      </c>
      <c r="E23" s="32">
        <v>190.99235892999999</v>
      </c>
      <c r="F23" s="32">
        <v>0</v>
      </c>
      <c r="G23" s="32">
        <v>0</v>
      </c>
      <c r="H23" s="32">
        <v>17.549985</v>
      </c>
      <c r="I23" s="32">
        <v>278.28824143254297</v>
      </c>
      <c r="J23" s="123">
        <v>4342.9188531711197</v>
      </c>
    </row>
    <row r="24" spans="1:10" ht="16.5" customHeight="1" x14ac:dyDescent="0.3">
      <c r="A24" s="46" t="s">
        <v>92</v>
      </c>
      <c r="B24" s="124">
        <v>705560</v>
      </c>
      <c r="C24" s="125">
        <v>234597</v>
      </c>
      <c r="D24" s="125">
        <v>251245</v>
      </c>
      <c r="E24" s="125">
        <v>16117</v>
      </c>
      <c r="F24" s="125">
        <v>0</v>
      </c>
      <c r="G24" s="125">
        <v>0</v>
      </c>
      <c r="H24" s="125">
        <v>0</v>
      </c>
      <c r="I24" s="125">
        <v>93295</v>
      </c>
      <c r="J24" s="124">
        <v>110306</v>
      </c>
    </row>
    <row r="25" spans="1:10" ht="16.5" customHeight="1" x14ac:dyDescent="0.3">
      <c r="A25" s="46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</row>
    <row r="26" spans="1:10" ht="16.5" customHeight="1" x14ac:dyDescent="0.3">
      <c r="A26" s="46" t="s">
        <v>94</v>
      </c>
      <c r="B26" s="124">
        <v>162924.20499999999</v>
      </c>
      <c r="C26" s="125">
        <v>9921.8909999999996</v>
      </c>
      <c r="D26" s="125">
        <v>14933.823</v>
      </c>
      <c r="E26" s="125">
        <v>17139.737000000001</v>
      </c>
      <c r="F26" s="125">
        <v>6585.433</v>
      </c>
      <c r="G26" s="125">
        <v>0</v>
      </c>
      <c r="H26" s="125">
        <v>6467.0309999999999</v>
      </c>
      <c r="I26" s="125">
        <v>2059.181</v>
      </c>
      <c r="J26" s="124">
        <v>105817.109</v>
      </c>
    </row>
    <row r="27" spans="1:10" ht="16.5" customHeight="1" x14ac:dyDescent="0.3">
      <c r="A27" s="46" t="s">
        <v>95</v>
      </c>
      <c r="B27" s="123">
        <v>15078.9597639684</v>
      </c>
      <c r="C27" s="32">
        <v>2.79677709</v>
      </c>
      <c r="D27" s="32">
        <v>51.209701430000003</v>
      </c>
      <c r="E27" s="32">
        <v>31.764862140000002</v>
      </c>
      <c r="F27" s="32">
        <v>1199.9998668000001</v>
      </c>
      <c r="G27" s="32">
        <v>246.93502749000001</v>
      </c>
      <c r="H27" s="32">
        <v>29.692323259999998</v>
      </c>
      <c r="I27" s="32">
        <v>11046.91009553</v>
      </c>
      <c r="J27" s="123">
        <v>2469.6511102284098</v>
      </c>
    </row>
    <row r="28" spans="1:10" ht="16.5" customHeight="1" x14ac:dyDescent="0.3">
      <c r="A28" s="46" t="s">
        <v>96</v>
      </c>
      <c r="B28" s="124">
        <v>18606.689999999999</v>
      </c>
      <c r="C28" s="125">
        <v>112.366</v>
      </c>
      <c r="D28" s="125">
        <v>0</v>
      </c>
      <c r="E28" s="125">
        <v>44.808999999999997</v>
      </c>
      <c r="F28" s="125">
        <v>0</v>
      </c>
      <c r="G28" s="125">
        <v>0</v>
      </c>
      <c r="H28" s="125">
        <v>222.74299999999999</v>
      </c>
      <c r="I28" s="125">
        <v>0</v>
      </c>
      <c r="J28" s="124">
        <v>18226.772000000001</v>
      </c>
    </row>
    <row r="29" spans="1:10" ht="16.5" customHeight="1" x14ac:dyDescent="0.3">
      <c r="A29" s="46" t="s">
        <v>97</v>
      </c>
      <c r="B29" s="123">
        <v>1644.826</v>
      </c>
      <c r="C29" s="32">
        <v>2.8159999999999998</v>
      </c>
      <c r="D29" s="32">
        <v>6.8840000000000003</v>
      </c>
      <c r="E29" s="32">
        <v>229.31100000000001</v>
      </c>
      <c r="F29" s="32">
        <v>536.29399999999998</v>
      </c>
      <c r="G29" s="32">
        <v>0</v>
      </c>
      <c r="H29" s="32">
        <v>0</v>
      </c>
      <c r="I29" s="32">
        <v>869.52099999999996</v>
      </c>
      <c r="J29" s="123">
        <v>0</v>
      </c>
    </row>
    <row r="30" spans="1:10" ht="16.5" customHeight="1" x14ac:dyDescent="0.3">
      <c r="A30" s="46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</row>
    <row r="31" spans="1:10" ht="16.5" customHeight="1" x14ac:dyDescent="0.3">
      <c r="A31" s="46" t="s">
        <v>99</v>
      </c>
      <c r="B31" s="123">
        <v>67780</v>
      </c>
      <c r="C31" s="32">
        <v>5390</v>
      </c>
      <c r="D31" s="32">
        <v>14262</v>
      </c>
      <c r="E31" s="32">
        <v>25077</v>
      </c>
      <c r="F31" s="32">
        <v>61</v>
      </c>
      <c r="G31" s="32">
        <v>20799</v>
      </c>
      <c r="H31" s="32">
        <v>263</v>
      </c>
      <c r="I31" s="32">
        <v>390</v>
      </c>
      <c r="J31" s="123">
        <v>1538</v>
      </c>
    </row>
    <row r="32" spans="1:10" ht="16.5" customHeight="1" x14ac:dyDescent="0.3">
      <c r="A32" s="46" t="s">
        <v>100</v>
      </c>
      <c r="B32" s="124">
        <v>197698</v>
      </c>
      <c r="C32" s="125">
        <v>59656</v>
      </c>
      <c r="D32" s="125">
        <v>20606</v>
      </c>
      <c r="E32" s="125">
        <v>78244</v>
      </c>
      <c r="F32" s="125">
        <v>1582</v>
      </c>
      <c r="G32" s="125">
        <v>0</v>
      </c>
      <c r="H32" s="125">
        <v>16720</v>
      </c>
      <c r="I32" s="125">
        <v>0</v>
      </c>
      <c r="J32" s="124">
        <v>20890</v>
      </c>
    </row>
    <row r="33" spans="1:10" ht="16.5" customHeight="1" x14ac:dyDescent="0.3">
      <c r="A33" s="46" t="s">
        <v>101</v>
      </c>
      <c r="B33" s="123">
        <v>94992.266636246102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24091.294098799099</v>
      </c>
      <c r="J33" s="123">
        <v>70900.972537447</v>
      </c>
    </row>
    <row r="34" spans="1:10" ht="16.5" customHeight="1" x14ac:dyDescent="0.3">
      <c r="A34" s="46" t="s">
        <v>102</v>
      </c>
      <c r="B34" s="124">
        <v>54306.905525210001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52530.355033</v>
      </c>
      <c r="J34" s="124">
        <v>1776.5504922099999</v>
      </c>
    </row>
    <row r="35" spans="1:10" ht="16.5" customHeight="1" x14ac:dyDescent="0.3">
      <c r="A35" s="46" t="s">
        <v>103</v>
      </c>
      <c r="B35" s="123">
        <v>307485.52</v>
      </c>
      <c r="C35" s="32">
        <v>25588.240000000002</v>
      </c>
      <c r="D35" s="32">
        <v>2903.86</v>
      </c>
      <c r="E35" s="32">
        <v>51312.63</v>
      </c>
      <c r="F35" s="32">
        <v>486.29</v>
      </c>
      <c r="G35" s="32">
        <v>592.21</v>
      </c>
      <c r="H35" s="32">
        <v>1745.96</v>
      </c>
      <c r="I35" s="32">
        <v>24582.69</v>
      </c>
      <c r="J35" s="123">
        <v>200273.64</v>
      </c>
    </row>
  </sheetData>
  <sheetProtection algorithmName="SHA-512" hashValue="9VyeDRLQSt1aCugA93rEtQAB6IxZJU+/C3ABnuKIpLvRrL6txx4TKz40AQfxPi0Km4I3b3MlYqq0yNcnX4Z+9w==" saltValue="MsS44PsYab3uObGXxoo3ew==" spinCount="100000" sheet="1" objects="1" scenarios="1"/>
  <mergeCells count="1">
    <mergeCell ref="A1:B1"/>
  </mergeCells>
  <conditionalFormatting sqref="B8:J35">
    <cfRule type="cellIs" dxfId="63" priority="2" operator="between">
      <formula>0</formula>
      <formula>0.1</formula>
    </cfRule>
    <cfRule type="cellIs" dxfId="62" priority="3" operator="lessThan">
      <formula>0</formula>
    </cfRule>
    <cfRule type="cellIs" dxfId="61" priority="4" operator="greaterThanOrEqual">
      <formula>0.1</formula>
    </cfRule>
  </conditionalFormatting>
  <conditionalFormatting sqref="A1:XFD1048576">
    <cfRule type="cellIs" dxfId="60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2" customWidth="1"/>
    <col min="12" max="16384" width="16.7109375" style="1"/>
  </cols>
  <sheetData>
    <row r="1" spans="1:13" ht="16.5" customHeight="1" x14ac:dyDescent="0.3">
      <c r="A1" s="175" t="str">
        <f>'Table of Contents'!C29</f>
        <v>Table 2.13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4" t="s">
        <v>206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thickBot="1" x14ac:dyDescent="0.35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K7" s="1"/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31">
        <v>158.119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158.119</v>
      </c>
      <c r="K8" s="1" t="e">
        <f>#REF!</f>
        <v>#REF!</v>
      </c>
      <c r="L8" s="121">
        <v>158.119</v>
      </c>
      <c r="M8" s="129">
        <v>0</v>
      </c>
    </row>
    <row r="9" spans="1:13" ht="16.5" customHeight="1" x14ac:dyDescent="0.3">
      <c r="A9" s="49" t="s">
        <v>77</v>
      </c>
      <c r="B9" s="123">
        <v>17167.172303707001</v>
      </c>
      <c r="C9" s="32">
        <v>0</v>
      </c>
      <c r="D9" s="32">
        <v>0</v>
      </c>
      <c r="E9" s="32">
        <v>0</v>
      </c>
      <c r="F9" s="32">
        <v>16691.110840473</v>
      </c>
      <c r="G9" s="32">
        <v>0</v>
      </c>
      <c r="H9" s="32">
        <v>129.69118109999999</v>
      </c>
      <c r="I9" s="32">
        <v>0</v>
      </c>
      <c r="J9" s="123">
        <v>346.37028213399998</v>
      </c>
      <c r="K9" s="128"/>
      <c r="L9" s="33">
        <v>17037.481122607001</v>
      </c>
      <c r="M9" s="123">
        <v>129.69118109999999</v>
      </c>
    </row>
    <row r="10" spans="1:13" ht="16.5" customHeight="1" x14ac:dyDescent="0.3">
      <c r="A10" s="49" t="s">
        <v>78</v>
      </c>
      <c r="B10" s="12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  <c r="K10" s="128"/>
      <c r="L10" s="130">
        <v>0</v>
      </c>
      <c r="M10" s="124">
        <v>0</v>
      </c>
    </row>
    <row r="11" spans="1:13" ht="16.5" customHeight="1" x14ac:dyDescent="0.3">
      <c r="A11" s="49" t="s">
        <v>79</v>
      </c>
      <c r="B11" s="123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  <c r="K11" s="128"/>
      <c r="L11" s="33">
        <v>0</v>
      </c>
      <c r="M11" s="123">
        <v>0</v>
      </c>
    </row>
    <row r="12" spans="1:13" ht="16.5" customHeight="1" x14ac:dyDescent="0.3">
      <c r="A12" s="49" t="s">
        <v>80</v>
      </c>
      <c r="B12" s="124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4">
        <v>0</v>
      </c>
      <c r="K12" s="128"/>
      <c r="L12" s="130">
        <v>0</v>
      </c>
      <c r="M12" s="124">
        <v>0</v>
      </c>
    </row>
    <row r="13" spans="1:13" ht="16.5" customHeight="1" x14ac:dyDescent="0.3">
      <c r="A13" s="49" t="s">
        <v>81</v>
      </c>
      <c r="B13" s="123">
        <v>28028.694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11295.255999999999</v>
      </c>
      <c r="J13" s="123">
        <v>16733.437999999998</v>
      </c>
      <c r="K13" s="128"/>
      <c r="L13" s="33">
        <v>0</v>
      </c>
      <c r="M13" s="123">
        <v>0</v>
      </c>
    </row>
    <row r="14" spans="1:13" ht="16.5" customHeight="1" x14ac:dyDescent="0.3">
      <c r="A14" s="49" t="s">
        <v>82</v>
      </c>
      <c r="B14" s="124">
        <v>1986.025275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4">
        <v>0</v>
      </c>
      <c r="K14" s="128"/>
      <c r="L14" s="130">
        <v>0</v>
      </c>
      <c r="M14" s="124">
        <v>0</v>
      </c>
    </row>
    <row r="15" spans="1:13" ht="16.5" customHeight="1" x14ac:dyDescent="0.3">
      <c r="A15" s="49" t="s">
        <v>83</v>
      </c>
      <c r="B15" s="123">
        <v>386053</v>
      </c>
      <c r="C15" s="32">
        <v>0</v>
      </c>
      <c r="D15" s="32">
        <v>0</v>
      </c>
      <c r="E15" s="32">
        <v>0</v>
      </c>
      <c r="F15" s="32">
        <v>113960</v>
      </c>
      <c r="G15" s="32">
        <v>210400</v>
      </c>
      <c r="H15" s="32">
        <v>51600</v>
      </c>
      <c r="I15" s="32">
        <v>10093</v>
      </c>
      <c r="J15" s="123">
        <v>0</v>
      </c>
      <c r="K15" s="128"/>
      <c r="L15" s="33">
        <v>0</v>
      </c>
      <c r="M15" s="123">
        <v>0</v>
      </c>
    </row>
    <row r="16" spans="1:13" ht="16.5" customHeight="1" x14ac:dyDescent="0.3">
      <c r="A16" s="49" t="s">
        <v>84</v>
      </c>
      <c r="B16" s="124">
        <v>80294.116999999998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2631.3159999999998</v>
      </c>
      <c r="J16" s="124">
        <v>77662.801000000007</v>
      </c>
      <c r="K16" s="128"/>
      <c r="L16" s="130">
        <v>80294.116999999998</v>
      </c>
      <c r="M16" s="124">
        <v>0</v>
      </c>
    </row>
    <row r="17" spans="1:13" ht="16.5" customHeight="1" x14ac:dyDescent="0.3">
      <c r="A17" s="49" t="s">
        <v>85</v>
      </c>
      <c r="B17" s="123">
        <v>17.809999999999999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123">
        <v>17.809999999999999</v>
      </c>
      <c r="K17" s="128"/>
      <c r="L17" s="33">
        <v>0</v>
      </c>
      <c r="M17" s="123">
        <v>17.809999999999999</v>
      </c>
    </row>
    <row r="18" spans="1:13" ht="16.5" customHeight="1" x14ac:dyDescent="0.3">
      <c r="A18" s="49" t="s">
        <v>86</v>
      </c>
      <c r="B18" s="124">
        <v>60955.339929192203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9363.9508570199996</v>
      </c>
      <c r="J18" s="124">
        <v>51591.389072172198</v>
      </c>
      <c r="K18" s="128"/>
      <c r="L18" s="130">
        <v>60955.339929192203</v>
      </c>
      <c r="M18" s="124">
        <v>0</v>
      </c>
    </row>
    <row r="19" spans="1:13" ht="16.5" customHeight="1" x14ac:dyDescent="0.3">
      <c r="A19" s="49" t="s">
        <v>87</v>
      </c>
      <c r="B19" s="123">
        <v>428532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123">
        <v>0</v>
      </c>
      <c r="K19" s="128"/>
      <c r="L19" s="33">
        <v>0</v>
      </c>
      <c r="M19" s="123">
        <v>0</v>
      </c>
    </row>
    <row r="20" spans="1:13" ht="16.5" customHeight="1" x14ac:dyDescent="0.3">
      <c r="A20" s="49" t="s">
        <v>88</v>
      </c>
      <c r="B20" s="124">
        <v>3837.03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3837.03</v>
      </c>
      <c r="J20" s="124">
        <v>0</v>
      </c>
      <c r="K20" s="128"/>
      <c r="L20" s="130">
        <v>3837.03</v>
      </c>
      <c r="M20" s="124">
        <v>0</v>
      </c>
    </row>
    <row r="21" spans="1:13" ht="16.5" customHeight="1" x14ac:dyDescent="0.3">
      <c r="A21" s="49" t="s">
        <v>89</v>
      </c>
      <c r="B21" s="123">
        <v>5008.38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104.78</v>
      </c>
      <c r="I21" s="32">
        <v>927.32</v>
      </c>
      <c r="J21" s="123">
        <v>3976.28</v>
      </c>
      <c r="K21" s="128"/>
      <c r="L21" s="33">
        <v>3976.28</v>
      </c>
      <c r="M21" s="123">
        <v>0</v>
      </c>
    </row>
    <row r="22" spans="1:13" ht="16.5" customHeight="1" x14ac:dyDescent="0.3">
      <c r="A22" s="49" t="s">
        <v>90</v>
      </c>
      <c r="B22" s="124">
        <v>160822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22867</v>
      </c>
      <c r="I22" s="125">
        <v>0</v>
      </c>
      <c r="J22" s="124">
        <v>137955</v>
      </c>
      <c r="K22" s="128"/>
      <c r="L22" s="130">
        <v>0</v>
      </c>
      <c r="M22" s="124">
        <v>0</v>
      </c>
    </row>
    <row r="23" spans="1:13" ht="16.5" customHeight="1" x14ac:dyDescent="0.3">
      <c r="A23" s="49" t="s">
        <v>91</v>
      </c>
      <c r="B23" s="123">
        <v>4342.9188531711197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501.92529540999999</v>
      </c>
      <c r="I23" s="32">
        <v>261.65660604362</v>
      </c>
      <c r="J23" s="123">
        <v>3579.3369517175001</v>
      </c>
      <c r="K23" s="128"/>
      <c r="L23" s="33">
        <v>4140.1921291711196</v>
      </c>
      <c r="M23" s="123">
        <v>202.72672399999999</v>
      </c>
    </row>
    <row r="24" spans="1:13" ht="16.5" customHeight="1" x14ac:dyDescent="0.3">
      <c r="A24" s="49" t="s">
        <v>92</v>
      </c>
      <c r="B24" s="124">
        <v>110306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27309</v>
      </c>
      <c r="I24" s="125">
        <v>24310</v>
      </c>
      <c r="J24" s="124">
        <v>58687</v>
      </c>
      <c r="K24" s="128"/>
      <c r="L24" s="130">
        <v>0</v>
      </c>
      <c r="M24" s="124">
        <v>0</v>
      </c>
    </row>
    <row r="25" spans="1:13" ht="16.5" customHeight="1" x14ac:dyDescent="0.3">
      <c r="A25" s="49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  <c r="K25" s="128"/>
      <c r="L25" s="33">
        <v>0</v>
      </c>
      <c r="M25" s="123">
        <v>0</v>
      </c>
    </row>
    <row r="26" spans="1:13" ht="16.5" customHeight="1" x14ac:dyDescent="0.3">
      <c r="A26" s="49" t="s">
        <v>94</v>
      </c>
      <c r="B26" s="124">
        <v>105817.109</v>
      </c>
      <c r="C26" s="125">
        <v>0</v>
      </c>
      <c r="D26" s="125">
        <v>0</v>
      </c>
      <c r="E26" s="125">
        <v>0</v>
      </c>
      <c r="F26" s="125">
        <v>0</v>
      </c>
      <c r="G26" s="125">
        <v>5565.0029999999997</v>
      </c>
      <c r="H26" s="125">
        <v>99990.288</v>
      </c>
      <c r="I26" s="125">
        <v>0</v>
      </c>
      <c r="J26" s="124">
        <v>261.81900000000002</v>
      </c>
      <c r="K26" s="128"/>
      <c r="L26" s="130">
        <v>0</v>
      </c>
      <c r="M26" s="124">
        <v>0</v>
      </c>
    </row>
    <row r="27" spans="1:13" ht="16.5" customHeight="1" x14ac:dyDescent="0.3">
      <c r="A27" s="49" t="s">
        <v>95</v>
      </c>
      <c r="B27" s="123">
        <v>2469.6511102284098</v>
      </c>
      <c r="C27" s="32">
        <v>0</v>
      </c>
      <c r="D27" s="32">
        <v>0</v>
      </c>
      <c r="E27" s="32">
        <v>0</v>
      </c>
      <c r="F27" s="32">
        <v>1383.69161146841</v>
      </c>
      <c r="G27" s="32">
        <v>0</v>
      </c>
      <c r="H27" s="32">
        <v>136.22068102</v>
      </c>
      <c r="I27" s="32">
        <v>0</v>
      </c>
      <c r="J27" s="123">
        <v>949.73881773999994</v>
      </c>
      <c r="K27" s="128"/>
      <c r="L27" s="33">
        <v>2445.6972796984101</v>
      </c>
      <c r="M27" s="123">
        <v>23.953830530000001</v>
      </c>
    </row>
    <row r="28" spans="1:13" ht="16.5" customHeight="1" x14ac:dyDescent="0.3">
      <c r="A28" s="49" t="s">
        <v>96</v>
      </c>
      <c r="B28" s="124">
        <v>18226.772000000001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4">
        <v>18226.772000000001</v>
      </c>
      <c r="K28" s="128"/>
      <c r="L28" s="130">
        <v>0</v>
      </c>
      <c r="M28" s="124">
        <v>0</v>
      </c>
    </row>
    <row r="29" spans="1:13" ht="16.5" customHeight="1" x14ac:dyDescent="0.3">
      <c r="A29" s="49" t="s">
        <v>97</v>
      </c>
      <c r="B29" s="123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23">
        <v>0</v>
      </c>
      <c r="K29" s="128"/>
      <c r="L29" s="33">
        <v>0</v>
      </c>
      <c r="M29" s="123">
        <v>0</v>
      </c>
    </row>
    <row r="30" spans="1:13" ht="16.5" customHeight="1" x14ac:dyDescent="0.3">
      <c r="A30" s="49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  <c r="K30" s="128"/>
      <c r="L30" s="130">
        <v>0</v>
      </c>
      <c r="M30" s="124">
        <v>0</v>
      </c>
    </row>
    <row r="31" spans="1:13" ht="16.5" customHeight="1" x14ac:dyDescent="0.3">
      <c r="A31" s="49" t="s">
        <v>99</v>
      </c>
      <c r="B31" s="123">
        <v>1538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1538</v>
      </c>
      <c r="J31" s="123">
        <v>0</v>
      </c>
      <c r="K31" s="128"/>
      <c r="L31" s="33">
        <v>1538</v>
      </c>
      <c r="M31" s="123">
        <v>0</v>
      </c>
    </row>
    <row r="32" spans="1:13" ht="16.5" customHeight="1" x14ac:dyDescent="0.3">
      <c r="A32" s="49" t="s">
        <v>100</v>
      </c>
      <c r="B32" s="124">
        <v>20890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15621</v>
      </c>
      <c r="J32" s="124">
        <v>5269</v>
      </c>
      <c r="K32" s="128"/>
      <c r="L32" s="130">
        <v>5269</v>
      </c>
      <c r="M32" s="124">
        <v>0</v>
      </c>
    </row>
    <row r="33" spans="1:13" ht="16.5" customHeight="1" x14ac:dyDescent="0.3">
      <c r="A33" s="49" t="s">
        <v>101</v>
      </c>
      <c r="B33" s="123">
        <v>70900.972537447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1598.4063793692301</v>
      </c>
      <c r="J33" s="123">
        <v>69302.566158077796</v>
      </c>
      <c r="K33" s="128"/>
      <c r="L33" s="33">
        <v>0</v>
      </c>
      <c r="M33" s="123">
        <v>0</v>
      </c>
    </row>
    <row r="34" spans="1:13" ht="16.5" customHeight="1" x14ac:dyDescent="0.3">
      <c r="A34" s="49" t="s">
        <v>102</v>
      </c>
      <c r="B34" s="124">
        <v>1776.5504922099999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1331.0474928000001</v>
      </c>
      <c r="I34" s="125">
        <v>0</v>
      </c>
      <c r="J34" s="124">
        <v>445.50299940999997</v>
      </c>
      <c r="K34" s="128"/>
      <c r="L34" s="130">
        <v>0</v>
      </c>
      <c r="M34" s="124">
        <v>0</v>
      </c>
    </row>
    <row r="35" spans="1:13" ht="16.5" customHeight="1" x14ac:dyDescent="0.3">
      <c r="A35" s="49" t="s">
        <v>103</v>
      </c>
      <c r="B35" s="123">
        <v>200273.64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123">
        <v>200273.64</v>
      </c>
      <c r="K35" s="128"/>
      <c r="L35" s="33">
        <v>65255.64</v>
      </c>
      <c r="M35" s="123">
        <v>135018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Tc/cvptzCWDE4rGegmpPH2gmKylrVjdJTAY0lQXVafVL0ySCE5ECoogM/+O7w7/xyuQLlYMfG3bHUl4gGFq/w==" saltValue="aATquIJXBjW3CbOAachmZA==" spinCount="100000" sheet="1" objects="1" scenarios="1"/>
  <mergeCells count="1">
    <mergeCell ref="A1:B1"/>
  </mergeCells>
  <conditionalFormatting sqref="B9:M35 B8:J8 L8:M8">
    <cfRule type="cellIs" dxfId="59" priority="2" operator="between">
      <formula>0</formula>
      <formula>0.1</formula>
    </cfRule>
    <cfRule type="cellIs" dxfId="58" priority="3" operator="lessThan">
      <formula>0</formula>
    </cfRule>
    <cfRule type="cellIs" dxfId="57" priority="4" operator="greaterThanOrEqual">
      <formula>0.1</formula>
    </cfRule>
  </conditionalFormatting>
  <conditionalFormatting sqref="A1:XFD1048576">
    <cfRule type="cellIs" dxfId="5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75" t="str">
        <f>'Table of Contents'!C30</f>
        <v>Table 2.14</v>
      </c>
      <c r="B1" s="175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4" t="s">
        <v>193</v>
      </c>
      <c r="C6" s="54"/>
      <c r="D6" s="54"/>
      <c r="E6" s="54"/>
      <c r="F6" s="38"/>
      <c r="G6" s="54" t="s">
        <v>194</v>
      </c>
      <c r="H6" s="54"/>
      <c r="I6" s="54"/>
      <c r="J6" s="54"/>
      <c r="K6" s="54"/>
    </row>
    <row r="7" spans="1:12" ht="16.5" customHeight="1" thickBot="1" x14ac:dyDescent="0.35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2" ht="16.5" customHeight="1" x14ac:dyDescent="0.3">
      <c r="A8" s="49" t="s">
        <v>76</v>
      </c>
      <c r="B8" s="120" t="s">
        <v>175</v>
      </c>
      <c r="C8" s="117">
        <v>0</v>
      </c>
      <c r="D8" s="117">
        <v>0</v>
      </c>
      <c r="E8" s="117">
        <v>0</v>
      </c>
      <c r="F8" s="52"/>
      <c r="G8" s="117">
        <v>15373.616</v>
      </c>
      <c r="H8" s="117">
        <v>3330.61</v>
      </c>
      <c r="I8" s="117">
        <v>1151.6510000000001</v>
      </c>
      <c r="J8" s="117">
        <v>10733.236000000001</v>
      </c>
      <c r="K8" s="117">
        <v>158.119</v>
      </c>
    </row>
    <row r="9" spans="1:12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14282.710774465</v>
      </c>
      <c r="H9" s="99">
        <v>435.03334281999997</v>
      </c>
      <c r="I9" s="99">
        <v>613.93701339100005</v>
      </c>
      <c r="J9" s="99">
        <v>13233.740418253999</v>
      </c>
      <c r="K9" s="105">
        <v>0</v>
      </c>
      <c r="L9" s="36"/>
    </row>
    <row r="10" spans="1:12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2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2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2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98621.642999999996</v>
      </c>
      <c r="H13" s="99">
        <v>5432.8670000000002</v>
      </c>
      <c r="I13" s="99">
        <v>877.03899999999999</v>
      </c>
      <c r="J13" s="99">
        <v>92311.736999999994</v>
      </c>
      <c r="K13" s="105">
        <v>0</v>
      </c>
    </row>
    <row r="14" spans="1:12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5777.193252</v>
      </c>
      <c r="H14" s="107">
        <v>2045.5765879999999</v>
      </c>
      <c r="I14" s="107">
        <v>3731.616665</v>
      </c>
      <c r="J14" s="107">
        <v>0</v>
      </c>
      <c r="K14" s="6">
        <v>0</v>
      </c>
    </row>
    <row r="15" spans="1:12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2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59710.205000000002</v>
      </c>
      <c r="H16" s="107">
        <v>962.697</v>
      </c>
      <c r="I16" s="107">
        <v>1.879</v>
      </c>
      <c r="J16" s="107">
        <v>56629.714999999997</v>
      </c>
      <c r="K16" s="6">
        <v>2115.9140000000002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3372</v>
      </c>
      <c r="C18" s="107">
        <v>3372</v>
      </c>
      <c r="D18" s="107">
        <v>0</v>
      </c>
      <c r="E18" s="6">
        <v>0</v>
      </c>
      <c r="F18" s="113"/>
      <c r="G18" s="6">
        <v>884789.99231071095</v>
      </c>
      <c r="H18" s="107">
        <v>92356.9228976749</v>
      </c>
      <c r="I18" s="107">
        <v>25858.452789136201</v>
      </c>
      <c r="J18" s="107">
        <v>588856.76317848102</v>
      </c>
      <c r="K18" s="6">
        <v>177717.85344541899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105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5739.79</v>
      </c>
      <c r="H20" s="107">
        <v>0</v>
      </c>
      <c r="I20" s="107">
        <v>0</v>
      </c>
      <c r="J20" s="107">
        <v>2637.42</v>
      </c>
      <c r="K20" s="6">
        <v>3102.37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698.92</v>
      </c>
      <c r="H21" s="99">
        <v>0</v>
      </c>
      <c r="I21" s="99">
        <v>0</v>
      </c>
      <c r="J21" s="99">
        <v>0</v>
      </c>
      <c r="K21" s="105">
        <v>698.92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101909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901.87158690932699</v>
      </c>
      <c r="H23" s="99">
        <v>74.497597929999998</v>
      </c>
      <c r="I23" s="99">
        <v>0.17699999999999999</v>
      </c>
      <c r="J23" s="99">
        <v>0</v>
      </c>
      <c r="K23" s="105">
        <v>827.19698897932699</v>
      </c>
    </row>
    <row r="24" spans="1:11" ht="16.5" customHeight="1" x14ac:dyDescent="0.3">
      <c r="A24" s="49" t="s">
        <v>92</v>
      </c>
      <c r="B24" s="6">
        <v>78</v>
      </c>
      <c r="C24" s="107">
        <v>0</v>
      </c>
      <c r="D24" s="107">
        <v>0</v>
      </c>
      <c r="E24" s="6">
        <v>0</v>
      </c>
      <c r="F24" s="113"/>
      <c r="G24" s="6">
        <v>89930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4665.7129999999997</v>
      </c>
      <c r="H26" s="107">
        <v>1964.9110000000001</v>
      </c>
      <c r="I26" s="107">
        <v>782.20899999999995</v>
      </c>
      <c r="J26" s="107">
        <v>885.29600000000005</v>
      </c>
      <c r="K26" s="6">
        <v>1033.297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619.93939339999997</v>
      </c>
      <c r="H27" s="99">
        <v>0</v>
      </c>
      <c r="I27" s="99">
        <v>20.43014539</v>
      </c>
      <c r="J27" s="99">
        <v>4.4101001000000002</v>
      </c>
      <c r="K27" s="105">
        <v>595.09914791000006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2868</v>
      </c>
      <c r="C32" s="107">
        <v>2868</v>
      </c>
      <c r="D32" s="107">
        <v>0</v>
      </c>
      <c r="E32" s="6">
        <v>0</v>
      </c>
      <c r="F32" s="113"/>
      <c r="G32" s="6">
        <v>45358</v>
      </c>
      <c r="H32" s="107">
        <v>9635</v>
      </c>
      <c r="I32" s="107">
        <v>8201</v>
      </c>
      <c r="J32" s="107">
        <v>21710</v>
      </c>
      <c r="K32" s="6">
        <v>5812</v>
      </c>
    </row>
    <row r="33" spans="1:11" ht="16.5" customHeight="1" x14ac:dyDescent="0.3">
      <c r="A33" s="49" t="s">
        <v>101</v>
      </c>
      <c r="B33" s="105">
        <v>8401.1686773370093</v>
      </c>
      <c r="C33" s="99">
        <v>0</v>
      </c>
      <c r="D33" s="99">
        <v>0</v>
      </c>
      <c r="E33" s="105">
        <v>8401.1686773370093</v>
      </c>
      <c r="F33" s="113"/>
      <c r="G33" s="105">
        <v>8828.7452955835506</v>
      </c>
      <c r="H33" s="99">
        <v>0</v>
      </c>
      <c r="I33" s="99">
        <v>0</v>
      </c>
      <c r="J33" s="99">
        <v>0</v>
      </c>
      <c r="K33" s="105">
        <v>8828.7452955835506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90089.362999999998</v>
      </c>
      <c r="H35" s="99">
        <v>9895.35</v>
      </c>
      <c r="I35" s="99">
        <v>776.11</v>
      </c>
      <c r="J35" s="99">
        <v>44693.853999999999</v>
      </c>
      <c r="K35" s="105">
        <v>34724.048999999999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EVfAo/zCubk6i1nC9PGQIKh6k53rKcEeFhKRTWzUttGOybDwUCp4qfaveF8vir4qKblupwAqujot3SVdPbqpQ==" saltValue="DWXJM6PlQXJBAh1NK62yHg==" spinCount="100000" sheet="1" objects="1" scenarios="1"/>
  <mergeCells count="1">
    <mergeCell ref="A1:B1"/>
  </mergeCells>
  <conditionalFormatting sqref="B12:K35 B8:E11 G8:K11">
    <cfRule type="cellIs" dxfId="55" priority="2" operator="between">
      <formula>0</formula>
      <formula>0.1</formula>
    </cfRule>
    <cfRule type="cellIs" dxfId="54" priority="3" operator="lessThan">
      <formula>0</formula>
    </cfRule>
    <cfRule type="cellIs" dxfId="53" priority="4" operator="greaterThanOrEqual">
      <formula>0.1</formula>
    </cfRule>
  </conditionalFormatting>
  <conditionalFormatting sqref="A1:XFD1048576">
    <cfRule type="cellIs" dxfId="5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75" t="str">
        <f>'Table of Contents'!C31</f>
        <v>Table 2.15</v>
      </c>
      <c r="B1" s="175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2016:Q1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4" t="s">
        <v>195</v>
      </c>
      <c r="C6" s="54"/>
      <c r="D6" s="54"/>
      <c r="E6" s="54"/>
      <c r="F6" s="54"/>
      <c r="G6" s="54"/>
      <c r="H6" s="54"/>
      <c r="I6" s="54"/>
      <c r="J6" s="54"/>
      <c r="K6" s="54"/>
      <c r="L6" s="6"/>
    </row>
    <row r="7" spans="1:12" ht="16.5" customHeight="1" thickBot="1" x14ac:dyDescent="0.35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2" ht="16.5" customHeight="1" x14ac:dyDescent="0.3">
      <c r="A8" s="49" t="s">
        <v>76</v>
      </c>
      <c r="B8" s="116">
        <v>76340.562999999995</v>
      </c>
      <c r="C8" s="117">
        <v>7304.6959999999999</v>
      </c>
      <c r="D8" s="117">
        <v>25702.815999999999</v>
      </c>
      <c r="E8" s="117">
        <v>43008.214999999997</v>
      </c>
      <c r="F8" s="117">
        <v>0</v>
      </c>
      <c r="G8" s="117">
        <v>297.59100000000001</v>
      </c>
      <c r="H8" s="117">
        <v>0</v>
      </c>
      <c r="I8" s="117">
        <v>0</v>
      </c>
      <c r="J8" s="117">
        <v>0</v>
      </c>
      <c r="K8" s="116">
        <v>27.245000000000001</v>
      </c>
    </row>
    <row r="9" spans="1:12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105">
        <v>0</v>
      </c>
      <c r="L9" s="36"/>
    </row>
    <row r="10" spans="1:12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2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2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2" ht="16.5" customHeight="1" x14ac:dyDescent="0.3">
      <c r="A13" s="49" t="s">
        <v>81</v>
      </c>
      <c r="B13" s="105">
        <v>1066888.084</v>
      </c>
      <c r="C13" s="99">
        <v>406146.34100000001</v>
      </c>
      <c r="D13" s="99">
        <v>500244.24800000002</v>
      </c>
      <c r="E13" s="99">
        <v>143967.95600000001</v>
      </c>
      <c r="F13" s="99">
        <v>1007.958</v>
      </c>
      <c r="G13" s="99">
        <v>0</v>
      </c>
      <c r="H13" s="99">
        <v>0</v>
      </c>
      <c r="I13" s="99">
        <v>0</v>
      </c>
      <c r="J13" s="99">
        <v>0</v>
      </c>
      <c r="K13" s="105">
        <v>15521.581</v>
      </c>
    </row>
    <row r="14" spans="1:12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2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2" ht="16.5" customHeight="1" x14ac:dyDescent="0.3">
      <c r="A16" s="49" t="s">
        <v>84</v>
      </c>
      <c r="B16" s="6">
        <v>1348423.2420000001</v>
      </c>
      <c r="C16" s="107">
        <v>85757.25</v>
      </c>
      <c r="D16" s="107">
        <v>377770.27500000002</v>
      </c>
      <c r="E16" s="107">
        <v>743894.88</v>
      </c>
      <c r="F16" s="107">
        <v>6209.15</v>
      </c>
      <c r="G16" s="107">
        <v>56607.512000000002</v>
      </c>
      <c r="H16" s="107">
        <v>0</v>
      </c>
      <c r="I16" s="107">
        <v>0</v>
      </c>
      <c r="J16" s="107">
        <v>2396.0160000000001</v>
      </c>
      <c r="K16" s="6">
        <v>75788.159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174498.47658193501</v>
      </c>
      <c r="C18" s="107">
        <v>48657.783898109999</v>
      </c>
      <c r="D18" s="107">
        <v>26928.011730999999</v>
      </c>
      <c r="E18" s="107">
        <v>3057.0511369999999</v>
      </c>
      <c r="F18" s="107">
        <v>22612.625118804801</v>
      </c>
      <c r="G18" s="107">
        <v>61789.572911000003</v>
      </c>
      <c r="H18" s="107">
        <v>0</v>
      </c>
      <c r="I18" s="107">
        <v>0</v>
      </c>
      <c r="J18" s="107">
        <v>9363.9508570199996</v>
      </c>
      <c r="K18" s="6">
        <v>2089.4809289999998</v>
      </c>
    </row>
    <row r="19" spans="1:11" ht="16.5" customHeight="1" x14ac:dyDescent="0.3">
      <c r="A19" s="49" t="s">
        <v>87</v>
      </c>
      <c r="B19" s="105">
        <v>380691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48009.51</v>
      </c>
      <c r="C20" s="107">
        <v>0</v>
      </c>
      <c r="D20" s="107">
        <v>541.15</v>
      </c>
      <c r="E20" s="107">
        <v>2545.71</v>
      </c>
      <c r="F20" s="107">
        <v>0</v>
      </c>
      <c r="G20" s="107">
        <v>41085.620000000003</v>
      </c>
      <c r="H20" s="107">
        <v>0</v>
      </c>
      <c r="I20" s="107">
        <v>0</v>
      </c>
      <c r="J20" s="107">
        <v>3837.03</v>
      </c>
      <c r="K20" s="6">
        <v>0</v>
      </c>
    </row>
    <row r="21" spans="1:11" ht="16.5" customHeight="1" x14ac:dyDescent="0.3">
      <c r="A21" s="49" t="s">
        <v>89</v>
      </c>
      <c r="B21" s="105">
        <v>3.82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105">
        <v>3.82</v>
      </c>
    </row>
    <row r="22" spans="1:11" ht="16.5" customHeight="1" x14ac:dyDescent="0.3">
      <c r="A22" s="49" t="s">
        <v>90</v>
      </c>
      <c r="B22" s="6">
        <v>390939</v>
      </c>
      <c r="C22" s="107">
        <v>44487</v>
      </c>
      <c r="D22" s="107">
        <v>72111</v>
      </c>
      <c r="E22" s="107">
        <v>112341</v>
      </c>
      <c r="F22" s="107">
        <v>2669</v>
      </c>
      <c r="G22" s="107">
        <v>44059</v>
      </c>
      <c r="H22" s="107">
        <v>0</v>
      </c>
      <c r="I22" s="107">
        <v>19894</v>
      </c>
      <c r="J22" s="107">
        <v>0</v>
      </c>
      <c r="K22" s="6">
        <v>95378</v>
      </c>
    </row>
    <row r="23" spans="1:11" ht="16.5" customHeight="1" x14ac:dyDescent="0.3">
      <c r="A23" s="49" t="s">
        <v>91</v>
      </c>
      <c r="B23" s="105">
        <v>6717.7648576957199</v>
      </c>
      <c r="C23" s="99">
        <v>1753.5396533694</v>
      </c>
      <c r="D23" s="99">
        <v>298.77876579265399</v>
      </c>
      <c r="E23" s="99">
        <v>115.72035893</v>
      </c>
      <c r="F23" s="99">
        <v>0</v>
      </c>
      <c r="G23" s="99">
        <v>278.28824143254297</v>
      </c>
      <c r="H23" s="99">
        <v>0</v>
      </c>
      <c r="I23" s="99">
        <v>501.92529540999999</v>
      </c>
      <c r="J23" s="99">
        <v>261.65660604362</v>
      </c>
      <c r="K23" s="105">
        <v>3507.8559367174998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6">
        <v>0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105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45.777999999999999</v>
      </c>
      <c r="C29" s="99">
        <v>2.8159999999999998</v>
      </c>
      <c r="D29" s="99">
        <v>6.8840000000000003</v>
      </c>
      <c r="E29" s="99">
        <v>36.078000000000003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6">
        <v>0</v>
      </c>
    </row>
    <row r="33" spans="1:11" ht="16.5" customHeight="1" x14ac:dyDescent="0.3">
      <c r="A33" s="49" t="s">
        <v>101</v>
      </c>
      <c r="B33" s="105">
        <v>47551.269013343503</v>
      </c>
      <c r="C33" s="99">
        <v>0</v>
      </c>
      <c r="D33" s="99">
        <v>0</v>
      </c>
      <c r="E33" s="99">
        <v>0</v>
      </c>
      <c r="F33" s="99">
        <v>0</v>
      </c>
      <c r="G33" s="99">
        <v>5082.7907526776798</v>
      </c>
      <c r="H33" s="99">
        <v>0</v>
      </c>
      <c r="I33" s="99">
        <v>0</v>
      </c>
      <c r="J33" s="99">
        <v>86.437271519999996</v>
      </c>
      <c r="K33" s="105">
        <v>42382.040989145797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105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f0dVvtb1o3sbLPCRq4lEUgq81uvnR7N0ss0FHljKk7YwUJ+9tjk3jKwmxxCNxwjLhOnGV5TWoKss/+KQe174Q==" saltValue="CAkgGzQ24L4I6TgA/7wuMQ==" spinCount="100000" sheet="1" objects="1" scenarios="1"/>
  <mergeCells count="1">
    <mergeCell ref="A1:B1"/>
  </mergeCells>
  <conditionalFormatting sqref="B8:K35">
    <cfRule type="cellIs" dxfId="51" priority="2" operator="between">
      <formula>0</formula>
      <formula>0.1</formula>
    </cfRule>
    <cfRule type="cellIs" dxfId="50" priority="3" operator="lessThan">
      <formula>0</formula>
    </cfRule>
    <cfRule type="cellIs" dxfId="49" priority="4" operator="greaterThanOrEqual">
      <formula>0.1</formula>
    </cfRule>
  </conditionalFormatting>
  <conditionalFormatting sqref="A1:XFD1048576">
    <cfRule type="cellIs" dxfId="4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Contents'!C34</f>
        <v>Table 2.16</v>
      </c>
      <c r="B1" s="175"/>
      <c r="C1" s="40"/>
    </row>
    <row r="2" spans="1:10" ht="16.5" customHeight="1" x14ac:dyDescent="0.3">
      <c r="A2" s="4" t="str">
        <f>"AIF: "&amp;'Table of Contents'!A34&amp;", "&amp;'Table of Contents'!A3</f>
        <v>AIF: Total Net Sales, 2016:Q1</v>
      </c>
      <c r="B2" s="1"/>
      <c r="C2" s="42"/>
      <c r="D2" s="43"/>
    </row>
    <row r="3" spans="1:10" ht="16.5" customHeight="1" x14ac:dyDescent="0.3">
      <c r="A3" s="2" t="s">
        <v>110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196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0" ht="16.5" customHeight="1" x14ac:dyDescent="0.3">
      <c r="A8" s="46" t="s">
        <v>76</v>
      </c>
      <c r="B8" s="116">
        <v>120.163</v>
      </c>
      <c r="C8" s="117">
        <v>-34.834000000000003</v>
      </c>
      <c r="D8" s="117">
        <v>379.61599999999999</v>
      </c>
      <c r="E8" s="117">
        <v>-392.947</v>
      </c>
      <c r="F8" s="117">
        <v>0</v>
      </c>
      <c r="G8" s="117">
        <v>-163.06200000000001</v>
      </c>
      <c r="H8" s="117">
        <v>-3.36</v>
      </c>
      <c r="I8" s="117">
        <v>327.423</v>
      </c>
      <c r="J8" s="116">
        <v>7.327</v>
      </c>
    </row>
    <row r="9" spans="1:10" ht="16.5" customHeight="1" x14ac:dyDescent="0.3">
      <c r="A9" s="46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05">
        <v>0</v>
      </c>
    </row>
    <row r="10" spans="1:10" ht="16.5" customHeight="1" x14ac:dyDescent="0.3">
      <c r="A10" s="46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6">
        <v>0</v>
      </c>
    </row>
    <row r="11" spans="1:10" ht="16.5" customHeight="1" x14ac:dyDescent="0.3">
      <c r="A11" s="46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105">
        <v>0</v>
      </c>
    </row>
    <row r="12" spans="1:10" ht="16.5" customHeight="1" x14ac:dyDescent="0.3">
      <c r="A12" s="46" t="s">
        <v>80</v>
      </c>
      <c r="B12" s="6">
        <v>1410.206318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1410.206318</v>
      </c>
      <c r="J12" s="6">
        <v>0</v>
      </c>
    </row>
    <row r="13" spans="1:10" ht="16.5" customHeight="1" x14ac:dyDescent="0.3">
      <c r="A13" s="46" t="s">
        <v>81</v>
      </c>
      <c r="B13" s="105">
        <v>-7584.7939999999999</v>
      </c>
      <c r="C13" s="99">
        <v>-1770.19</v>
      </c>
      <c r="D13" s="99">
        <v>-34113.620000000003</v>
      </c>
      <c r="E13" s="99">
        <v>29671.081999999999</v>
      </c>
      <c r="F13" s="99">
        <v>-1418.8889999999999</v>
      </c>
      <c r="G13" s="99">
        <v>0</v>
      </c>
      <c r="H13" s="99">
        <v>68.998999999999995</v>
      </c>
      <c r="I13" s="99">
        <v>0</v>
      </c>
      <c r="J13" s="105">
        <v>-22.175999999999998</v>
      </c>
    </row>
    <row r="14" spans="1:10" ht="16.5" customHeight="1" x14ac:dyDescent="0.3">
      <c r="A14" s="46" t="s">
        <v>82</v>
      </c>
      <c r="B14" s="6">
        <v>189.63333170000001</v>
      </c>
      <c r="C14" s="107">
        <v>-172.21181300000001</v>
      </c>
      <c r="D14" s="107">
        <v>23.898764629999999</v>
      </c>
      <c r="E14" s="107">
        <v>63.348929849999998</v>
      </c>
      <c r="F14" s="107">
        <v>39.770967929999998</v>
      </c>
      <c r="G14" s="107">
        <v>-21.771025099999999</v>
      </c>
      <c r="H14" s="107">
        <v>0</v>
      </c>
      <c r="I14" s="107">
        <v>-1.8703319</v>
      </c>
      <c r="J14" s="6">
        <v>258.46783909999999</v>
      </c>
    </row>
    <row r="15" spans="1:10" ht="16.5" customHeight="1" x14ac:dyDescent="0.3">
      <c r="A15" s="46" t="s">
        <v>83</v>
      </c>
      <c r="B15" s="105">
        <v>1600</v>
      </c>
      <c r="C15" s="99">
        <v>-300</v>
      </c>
      <c r="D15" s="99">
        <v>900</v>
      </c>
      <c r="E15" s="99">
        <v>2500</v>
      </c>
      <c r="F15" s="99">
        <v>-800</v>
      </c>
      <c r="G15" s="99">
        <v>-700</v>
      </c>
      <c r="H15" s="99">
        <v>0</v>
      </c>
      <c r="I15" s="99">
        <v>0</v>
      </c>
      <c r="J15" s="105">
        <v>0</v>
      </c>
    </row>
    <row r="16" spans="1:10" ht="16.5" customHeight="1" x14ac:dyDescent="0.3">
      <c r="A16" s="46" t="s">
        <v>84</v>
      </c>
      <c r="B16" s="6">
        <v>28231.611000000001</v>
      </c>
      <c r="C16" s="107">
        <v>2162.3809999999999</v>
      </c>
      <c r="D16" s="107">
        <v>6941.6610000000001</v>
      </c>
      <c r="E16" s="107">
        <v>12908.370999999999</v>
      </c>
      <c r="F16" s="107">
        <v>80.861000000000004</v>
      </c>
      <c r="G16" s="107">
        <v>0</v>
      </c>
      <c r="H16" s="107">
        <v>-79.628</v>
      </c>
      <c r="I16" s="107">
        <v>4354.9290000000001</v>
      </c>
      <c r="J16" s="6">
        <v>1863.0360000000001</v>
      </c>
    </row>
    <row r="17" spans="1:10" ht="16.5" customHeight="1" x14ac:dyDescent="0.3">
      <c r="A17" s="46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105">
        <v>0</v>
      </c>
    </row>
    <row r="18" spans="1:10" ht="16.5" customHeight="1" x14ac:dyDescent="0.3">
      <c r="A18" s="46" t="s">
        <v>86</v>
      </c>
      <c r="B18" s="6">
        <v>-115601.96885472001</v>
      </c>
      <c r="C18" s="107">
        <v>-420.84672386976001</v>
      </c>
      <c r="D18" s="107">
        <v>-34422.129043264002</v>
      </c>
      <c r="E18" s="107">
        <v>-20265.969039961001</v>
      </c>
      <c r="F18" s="107">
        <v>-99875.341642353</v>
      </c>
      <c r="G18" s="107">
        <v>-16320.333374033</v>
      </c>
      <c r="H18" s="107">
        <v>10482.3331312429</v>
      </c>
      <c r="I18" s="107">
        <v>47675.616714213502</v>
      </c>
      <c r="J18" s="6">
        <v>-2455.2988766999001</v>
      </c>
    </row>
    <row r="19" spans="1:10" ht="16.5" customHeight="1" x14ac:dyDescent="0.3">
      <c r="A19" s="46" t="s">
        <v>87</v>
      </c>
      <c r="B19" s="105">
        <v>334</v>
      </c>
      <c r="C19" s="99">
        <v>0</v>
      </c>
      <c r="D19" s="99">
        <v>0</v>
      </c>
      <c r="E19" s="99">
        <v>0</v>
      </c>
      <c r="F19" s="99">
        <v>-431</v>
      </c>
      <c r="G19" s="99">
        <v>0</v>
      </c>
      <c r="H19" s="99">
        <v>0</v>
      </c>
      <c r="I19" s="99">
        <v>205</v>
      </c>
      <c r="J19" s="105">
        <v>560</v>
      </c>
    </row>
    <row r="20" spans="1:10" ht="16.5" customHeight="1" x14ac:dyDescent="0.3">
      <c r="A20" s="46" t="s">
        <v>88</v>
      </c>
      <c r="B20" s="6">
        <v>-325.01</v>
      </c>
      <c r="C20" s="107">
        <v>0</v>
      </c>
      <c r="D20" s="107">
        <v>-69.12</v>
      </c>
      <c r="E20" s="107">
        <v>50</v>
      </c>
      <c r="F20" s="107">
        <v>0</v>
      </c>
      <c r="G20" s="107">
        <v>0</v>
      </c>
      <c r="H20" s="107">
        <v>-206.04</v>
      </c>
      <c r="I20" s="107">
        <v>0</v>
      </c>
      <c r="J20" s="6">
        <v>-99.85</v>
      </c>
    </row>
    <row r="21" spans="1:10" ht="16.5" customHeight="1" x14ac:dyDescent="0.3">
      <c r="A21" s="46" t="s">
        <v>89</v>
      </c>
      <c r="B21" s="105">
        <v>-37.72</v>
      </c>
      <c r="C21" s="99">
        <v>10.44</v>
      </c>
      <c r="D21" s="99">
        <v>75.94</v>
      </c>
      <c r="E21" s="99">
        <v>-127.58</v>
      </c>
      <c r="F21" s="99">
        <v>0</v>
      </c>
      <c r="G21" s="99">
        <v>0</v>
      </c>
      <c r="H21" s="99">
        <v>1.1000000000000001</v>
      </c>
      <c r="I21" s="99">
        <v>5.76</v>
      </c>
      <c r="J21" s="105">
        <v>-3.38</v>
      </c>
    </row>
    <row r="22" spans="1:10" ht="16.5" customHeight="1" x14ac:dyDescent="0.3">
      <c r="A22" s="46" t="s">
        <v>90</v>
      </c>
      <c r="B22" s="6">
        <v>6440</v>
      </c>
      <c r="C22" s="107">
        <v>695</v>
      </c>
      <c r="D22" s="107">
        <v>292</v>
      </c>
      <c r="E22" s="107">
        <v>985</v>
      </c>
      <c r="F22" s="107">
        <v>-878</v>
      </c>
      <c r="G22" s="107">
        <v>0</v>
      </c>
      <c r="H22" s="107">
        <v>0</v>
      </c>
      <c r="I22" s="107">
        <v>1691</v>
      </c>
      <c r="J22" s="6">
        <v>3655</v>
      </c>
    </row>
    <row r="23" spans="1:10" ht="16.5" customHeight="1" x14ac:dyDescent="0.3">
      <c r="A23" s="46" t="s">
        <v>91</v>
      </c>
      <c r="B23" s="105">
        <v>-259.36909026567997</v>
      </c>
      <c r="C23" s="99">
        <v>87.222547270304105</v>
      </c>
      <c r="D23" s="99">
        <v>-24.496988207346</v>
      </c>
      <c r="E23" s="99">
        <v>-27.108578260000002</v>
      </c>
      <c r="F23" s="99">
        <v>0</v>
      </c>
      <c r="G23" s="99">
        <v>0</v>
      </c>
      <c r="H23" s="99">
        <v>0.93100000000000005</v>
      </c>
      <c r="I23" s="99">
        <v>17.8887605</v>
      </c>
      <c r="J23" s="105">
        <v>-313.80583156863997</v>
      </c>
    </row>
    <row r="24" spans="1:10" ht="16.5" customHeight="1" x14ac:dyDescent="0.3">
      <c r="A24" s="46" t="s">
        <v>92</v>
      </c>
      <c r="B24" s="6">
        <v>6354</v>
      </c>
      <c r="C24" s="107">
        <v>3943</v>
      </c>
      <c r="D24" s="107">
        <v>-3654</v>
      </c>
      <c r="E24" s="107">
        <v>-160</v>
      </c>
      <c r="F24" s="107">
        <v>0</v>
      </c>
      <c r="G24" s="107">
        <v>0</v>
      </c>
      <c r="H24" s="107">
        <v>0</v>
      </c>
      <c r="I24" s="107">
        <v>740</v>
      </c>
      <c r="J24" s="6">
        <v>5485</v>
      </c>
    </row>
    <row r="25" spans="1:10" ht="16.5" customHeight="1" x14ac:dyDescent="0.3">
      <c r="A25" s="46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05">
        <v>0</v>
      </c>
    </row>
    <row r="26" spans="1:10" ht="16.5" customHeight="1" x14ac:dyDescent="0.3">
      <c r="A26" s="46" t="s">
        <v>94</v>
      </c>
      <c r="B26" s="6">
        <v>1430.011</v>
      </c>
      <c r="C26" s="107">
        <v>-184.203</v>
      </c>
      <c r="D26" s="107">
        <v>-285.95800000000003</v>
      </c>
      <c r="E26" s="107">
        <v>36.527999999999999</v>
      </c>
      <c r="F26" s="107">
        <v>1070.0329999999999</v>
      </c>
      <c r="G26" s="107">
        <v>0</v>
      </c>
      <c r="H26" s="107">
        <v>202.32400000000001</v>
      </c>
      <c r="I26" s="107">
        <v>-3.0000000000000001E-3</v>
      </c>
      <c r="J26" s="6">
        <v>591.29</v>
      </c>
    </row>
    <row r="27" spans="1:10" ht="16.5" customHeight="1" x14ac:dyDescent="0.3">
      <c r="A27" s="46" t="s">
        <v>95</v>
      </c>
      <c r="B27" s="105">
        <v>-74.663093649999993</v>
      </c>
      <c r="C27" s="99">
        <v>-0.12575409000000001</v>
      </c>
      <c r="D27" s="99">
        <v>-8.2008021000000006</v>
      </c>
      <c r="E27" s="99">
        <v>-5.60886789</v>
      </c>
      <c r="F27" s="99">
        <v>-55.199482209999999</v>
      </c>
      <c r="G27" s="99">
        <v>-34.447148429999999</v>
      </c>
      <c r="H27" s="99">
        <v>-0.14161931999999999</v>
      </c>
      <c r="I27" s="99">
        <v>0</v>
      </c>
      <c r="J27" s="105">
        <v>29.060580389999998</v>
      </c>
    </row>
    <row r="28" spans="1:10" ht="16.5" customHeight="1" x14ac:dyDescent="0.3">
      <c r="A28" s="46" t="s">
        <v>96</v>
      </c>
      <c r="B28" s="6">
        <v>2.6440000000000001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-3.5000000000000003E-2</v>
      </c>
      <c r="I28" s="107">
        <v>0</v>
      </c>
      <c r="J28" s="6">
        <v>2.6789999999999998</v>
      </c>
    </row>
    <row r="29" spans="1:10" ht="16.5" customHeight="1" x14ac:dyDescent="0.3">
      <c r="A29" s="46" t="s">
        <v>97</v>
      </c>
      <c r="B29" s="105">
        <v>-74.290999999999997</v>
      </c>
      <c r="C29" s="99">
        <v>0.7</v>
      </c>
      <c r="D29" s="99">
        <v>0</v>
      </c>
      <c r="E29" s="99">
        <v>-29.59</v>
      </c>
      <c r="F29" s="99">
        <v>-57.262</v>
      </c>
      <c r="G29" s="99">
        <v>0</v>
      </c>
      <c r="H29" s="99">
        <v>0</v>
      </c>
      <c r="I29" s="99">
        <v>11.861000000000001</v>
      </c>
      <c r="J29" s="105">
        <v>0</v>
      </c>
    </row>
    <row r="30" spans="1:10" ht="16.5" customHeight="1" x14ac:dyDescent="0.3">
      <c r="A30" s="46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6">
        <v>0</v>
      </c>
    </row>
    <row r="31" spans="1:10" ht="16.5" customHeight="1" x14ac:dyDescent="0.3">
      <c r="A31" s="46" t="s">
        <v>99</v>
      </c>
      <c r="B31" s="105">
        <v>675</v>
      </c>
      <c r="C31" s="99">
        <v>255</v>
      </c>
      <c r="D31" s="99">
        <v>27</v>
      </c>
      <c r="E31" s="99">
        <v>-29</v>
      </c>
      <c r="F31" s="99">
        <v>5</v>
      </c>
      <c r="G31" s="99">
        <v>387</v>
      </c>
      <c r="H31" s="99">
        <v>98</v>
      </c>
      <c r="I31" s="99">
        <v>0</v>
      </c>
      <c r="J31" s="105">
        <v>-68</v>
      </c>
    </row>
    <row r="32" spans="1:10" ht="16.5" customHeight="1" x14ac:dyDescent="0.3">
      <c r="A32" s="46" t="s">
        <v>100</v>
      </c>
      <c r="B32" s="6">
        <v>908</v>
      </c>
      <c r="C32" s="107">
        <v>359</v>
      </c>
      <c r="D32" s="107">
        <v>646</v>
      </c>
      <c r="E32" s="107">
        <v>1520</v>
      </c>
      <c r="F32" s="107">
        <v>-41</v>
      </c>
      <c r="G32" s="107">
        <v>0</v>
      </c>
      <c r="H32" s="107">
        <v>88</v>
      </c>
      <c r="I32" s="107">
        <v>0</v>
      </c>
      <c r="J32" s="6">
        <v>-1664</v>
      </c>
    </row>
    <row r="33" spans="1:10" ht="16.5" customHeight="1" x14ac:dyDescent="0.3">
      <c r="A33" s="46" t="s">
        <v>101</v>
      </c>
      <c r="B33" s="105">
        <v>1706.67631558025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139.15269159255999</v>
      </c>
      <c r="J33" s="105">
        <v>1567.5236239876899</v>
      </c>
    </row>
    <row r="34" spans="1:10" ht="16.5" customHeight="1" x14ac:dyDescent="0.3">
      <c r="A34" s="46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6">
        <v>0</v>
      </c>
    </row>
    <row r="35" spans="1:10" ht="16.5" customHeight="1" x14ac:dyDescent="0.3">
      <c r="A35" s="46" t="s">
        <v>103</v>
      </c>
      <c r="B35" s="105">
        <v>-298.47800000000001</v>
      </c>
      <c r="C35" s="99">
        <v>181.07300000000001</v>
      </c>
      <c r="D35" s="99">
        <v>-265.86500000000001</v>
      </c>
      <c r="E35" s="99">
        <v>342.62599999999998</v>
      </c>
      <c r="F35" s="99">
        <v>-4.4969999999999999</v>
      </c>
      <c r="G35" s="99">
        <v>-326.75700000000001</v>
      </c>
      <c r="H35" s="99">
        <v>-50.07</v>
      </c>
      <c r="I35" s="99">
        <v>-124.13800000000001</v>
      </c>
      <c r="J35" s="105">
        <v>-50.848999999999997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8Vif3w8X4y+mQQ7o7SNcSFAeDyciGDA8r1ulQSshr3BFlD2rMMq639T3IG1z5lkB81x3iQTytbs72CWdFJX8EQ==" saltValue="9yEnh5oIAJBqKw2yUNPhlQ==" spinCount="100000" sheet="1" objects="1" scenarios="1"/>
  <mergeCells count="1">
    <mergeCell ref="A1:B1"/>
  </mergeCells>
  <conditionalFormatting sqref="B8:J35">
    <cfRule type="cellIs" dxfId="47" priority="2" operator="between">
      <formula>0</formula>
      <formula>0.1</formula>
    </cfRule>
    <cfRule type="cellIs" dxfId="46" priority="3" operator="lessThan">
      <formula>0</formula>
    </cfRule>
    <cfRule type="cellIs" dxfId="45" priority="4" operator="greaterThanOrEqual">
      <formula>0.1</formula>
    </cfRule>
  </conditionalFormatting>
  <conditionalFormatting sqref="A1:XFD104857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4" ht="16.5" customHeight="1" x14ac:dyDescent="0.3">
      <c r="A1" s="175" t="str">
        <f>'Table of Contents'!C35</f>
        <v>Table 2.17</v>
      </c>
      <c r="B1" s="175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2016:Q1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4" t="s">
        <v>207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4" ht="16.5" customHeight="1" thickBot="1" x14ac:dyDescent="0.35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4" ht="16.5" customHeight="1" x14ac:dyDescent="0.3">
      <c r="A8" s="49" t="s">
        <v>76</v>
      </c>
      <c r="B8" s="131">
        <v>7.327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7.327</v>
      </c>
      <c r="K8" s="1" t="e">
        <f>#REF!</f>
        <v>#REF!</v>
      </c>
      <c r="L8" s="121">
        <v>7.327</v>
      </c>
      <c r="M8" s="129">
        <v>0</v>
      </c>
    </row>
    <row r="9" spans="1:14" s="52" customFormat="1" ht="16.5" customHeight="1" x14ac:dyDescent="0.3">
      <c r="A9" s="50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123">
        <v>0</v>
      </c>
      <c r="K9" s="128" t="e">
        <f>#REF!</f>
        <v>#REF!</v>
      </c>
      <c r="L9" s="33">
        <v>0</v>
      </c>
      <c r="M9" s="123">
        <v>0</v>
      </c>
      <c r="N9" s="7"/>
    </row>
    <row r="10" spans="1:14" ht="16.5" customHeight="1" x14ac:dyDescent="0.3">
      <c r="A10" s="49" t="s">
        <v>78</v>
      </c>
      <c r="B10" s="12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  <c r="K10" s="128" t="e">
        <f>#REF!</f>
        <v>#REF!</v>
      </c>
      <c r="L10" s="130">
        <v>0</v>
      </c>
      <c r="M10" s="124">
        <v>0</v>
      </c>
    </row>
    <row r="11" spans="1:14" ht="16.5" customHeight="1" x14ac:dyDescent="0.3">
      <c r="A11" s="49" t="s">
        <v>79</v>
      </c>
      <c r="B11" s="123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  <c r="K11" s="128" t="e">
        <f>#REF!</f>
        <v>#REF!</v>
      </c>
      <c r="L11" s="33">
        <v>0</v>
      </c>
      <c r="M11" s="123">
        <v>0</v>
      </c>
    </row>
    <row r="12" spans="1:14" ht="16.5" customHeight="1" x14ac:dyDescent="0.3">
      <c r="A12" s="49" t="s">
        <v>80</v>
      </c>
      <c r="B12" s="124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4">
        <v>0</v>
      </c>
      <c r="K12" s="128" t="e">
        <f>#REF!</f>
        <v>#REF!</v>
      </c>
      <c r="L12" s="130">
        <v>0</v>
      </c>
      <c r="M12" s="124">
        <v>0</v>
      </c>
    </row>
    <row r="13" spans="1:14" ht="16.5" customHeight="1" x14ac:dyDescent="0.3">
      <c r="A13" s="49" t="s">
        <v>81</v>
      </c>
      <c r="B13" s="123">
        <v>-22.175999999999998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-224.679</v>
      </c>
      <c r="J13" s="123">
        <v>202.50299999999999</v>
      </c>
      <c r="K13" s="128" t="e">
        <f>#REF!</f>
        <v>#REF!</v>
      </c>
      <c r="L13" s="33">
        <v>0</v>
      </c>
      <c r="M13" s="123">
        <v>0</v>
      </c>
    </row>
    <row r="14" spans="1:14" ht="16.5" customHeight="1" x14ac:dyDescent="0.3">
      <c r="A14" s="49" t="s">
        <v>82</v>
      </c>
      <c r="B14" s="124">
        <v>258.46783909999999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4">
        <v>0</v>
      </c>
      <c r="K14" s="128" t="e">
        <f>#REF!</f>
        <v>#REF!</v>
      </c>
      <c r="L14" s="130">
        <v>0</v>
      </c>
      <c r="M14" s="124">
        <v>0</v>
      </c>
    </row>
    <row r="15" spans="1:14" ht="16.5" customHeight="1" x14ac:dyDescent="0.3">
      <c r="A15" s="49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123">
        <v>0</v>
      </c>
      <c r="K15" s="128" t="e">
        <f>#REF!</f>
        <v>#REF!</v>
      </c>
      <c r="L15" s="33">
        <v>0</v>
      </c>
      <c r="M15" s="123">
        <v>0</v>
      </c>
    </row>
    <row r="16" spans="1:14" ht="16.5" customHeight="1" x14ac:dyDescent="0.3">
      <c r="A16" s="49" t="s">
        <v>84</v>
      </c>
      <c r="B16" s="124">
        <v>1863.0360000000001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-23.651</v>
      </c>
      <c r="J16" s="124">
        <v>1886.6869999999999</v>
      </c>
      <c r="K16" s="128" t="e">
        <f>#REF!</f>
        <v>#REF!</v>
      </c>
      <c r="L16" s="130">
        <v>1863.1489999999999</v>
      </c>
      <c r="M16" s="124">
        <v>0</v>
      </c>
    </row>
    <row r="17" spans="1:13" ht="16.5" customHeight="1" x14ac:dyDescent="0.3">
      <c r="A17" s="49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123">
        <v>0</v>
      </c>
      <c r="K17" s="128" t="e">
        <f>#REF!</f>
        <v>#REF!</v>
      </c>
      <c r="L17" s="33">
        <v>0</v>
      </c>
      <c r="M17" s="123">
        <v>0</v>
      </c>
    </row>
    <row r="18" spans="1:13" ht="16.5" customHeight="1" x14ac:dyDescent="0.3">
      <c r="A18" s="49" t="s">
        <v>86</v>
      </c>
      <c r="B18" s="124">
        <v>-2455.2988766999001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1543.29645</v>
      </c>
      <c r="J18" s="124">
        <v>-3998.5953266998999</v>
      </c>
      <c r="K18" s="128" t="e">
        <f>#REF!</f>
        <v>#REF!</v>
      </c>
      <c r="L18" s="130">
        <v>-2455.2988766999001</v>
      </c>
      <c r="M18" s="124">
        <v>0</v>
      </c>
    </row>
    <row r="19" spans="1:13" ht="16.5" customHeight="1" x14ac:dyDescent="0.3">
      <c r="A19" s="49" t="s">
        <v>87</v>
      </c>
      <c r="B19" s="123">
        <v>560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123">
        <v>0</v>
      </c>
      <c r="K19" s="128" t="e">
        <f>#REF!</f>
        <v>#REF!</v>
      </c>
      <c r="L19" s="33">
        <v>0</v>
      </c>
      <c r="M19" s="123">
        <v>0</v>
      </c>
    </row>
    <row r="20" spans="1:13" ht="16.5" customHeight="1" x14ac:dyDescent="0.3">
      <c r="A20" s="49" t="s">
        <v>88</v>
      </c>
      <c r="B20" s="124">
        <v>-99.85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-99.85</v>
      </c>
      <c r="J20" s="124">
        <v>0</v>
      </c>
      <c r="K20" s="128" t="e">
        <f>#REF!</f>
        <v>#REF!</v>
      </c>
      <c r="L20" s="130">
        <v>-99.85</v>
      </c>
      <c r="M20" s="124">
        <v>0</v>
      </c>
    </row>
    <row r="21" spans="1:13" ht="16.5" customHeight="1" x14ac:dyDescent="0.3">
      <c r="A21" s="49" t="s">
        <v>89</v>
      </c>
      <c r="B21" s="123">
        <v>-3.38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-24.15</v>
      </c>
      <c r="I21" s="32">
        <v>3.25</v>
      </c>
      <c r="J21" s="123">
        <v>17.52</v>
      </c>
      <c r="K21" s="128" t="e">
        <f>#REF!</f>
        <v>#REF!</v>
      </c>
      <c r="L21" s="33">
        <v>17.52</v>
      </c>
      <c r="M21" s="123">
        <v>0</v>
      </c>
    </row>
    <row r="22" spans="1:13" ht="16.5" customHeight="1" x14ac:dyDescent="0.3">
      <c r="A22" s="49" t="s">
        <v>90</v>
      </c>
      <c r="B22" s="124">
        <v>3655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111</v>
      </c>
      <c r="I22" s="125">
        <v>0</v>
      </c>
      <c r="J22" s="124">
        <v>3544</v>
      </c>
      <c r="K22" s="128" t="e">
        <f>#REF!</f>
        <v>#REF!</v>
      </c>
      <c r="L22" s="130">
        <v>0</v>
      </c>
      <c r="M22" s="124">
        <v>0</v>
      </c>
    </row>
    <row r="23" spans="1:13" ht="16.5" customHeight="1" x14ac:dyDescent="0.3">
      <c r="A23" s="49" t="s">
        <v>91</v>
      </c>
      <c r="B23" s="123">
        <v>-313.80583156863997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-10.974602279999999</v>
      </c>
      <c r="I23" s="32">
        <v>17.6825988736204</v>
      </c>
      <c r="J23" s="123">
        <v>-320.51382816225998</v>
      </c>
      <c r="K23" s="128" t="e">
        <f>#REF!</f>
        <v>#REF!</v>
      </c>
      <c r="L23" s="33">
        <v>-351.39652956863</v>
      </c>
      <c r="M23" s="123">
        <v>37.590698000000003</v>
      </c>
    </row>
    <row r="24" spans="1:13" ht="16.5" customHeight="1" x14ac:dyDescent="0.3">
      <c r="A24" s="49" t="s">
        <v>92</v>
      </c>
      <c r="B24" s="124">
        <v>5485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550</v>
      </c>
      <c r="I24" s="125">
        <v>-535</v>
      </c>
      <c r="J24" s="124">
        <v>5470</v>
      </c>
      <c r="K24" s="128" t="e">
        <f>#REF!</f>
        <v>#REF!</v>
      </c>
      <c r="L24" s="130">
        <v>0</v>
      </c>
      <c r="M24" s="124">
        <v>0</v>
      </c>
    </row>
    <row r="25" spans="1:13" ht="16.5" customHeight="1" x14ac:dyDescent="0.3">
      <c r="A25" s="49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  <c r="K25" s="128" t="e">
        <f>#REF!</f>
        <v>#REF!</v>
      </c>
      <c r="L25" s="33">
        <v>0</v>
      </c>
      <c r="M25" s="123">
        <v>0</v>
      </c>
    </row>
    <row r="26" spans="1:13" ht="16.5" customHeight="1" x14ac:dyDescent="0.3">
      <c r="A26" s="49" t="s">
        <v>94</v>
      </c>
      <c r="B26" s="124">
        <v>591.29</v>
      </c>
      <c r="C26" s="125">
        <v>0</v>
      </c>
      <c r="D26" s="125">
        <v>0</v>
      </c>
      <c r="E26" s="125">
        <v>0</v>
      </c>
      <c r="F26" s="125">
        <v>0</v>
      </c>
      <c r="G26" s="125">
        <v>331.66500000000002</v>
      </c>
      <c r="H26" s="125">
        <v>246.55600000000001</v>
      </c>
      <c r="I26" s="125">
        <v>0</v>
      </c>
      <c r="J26" s="124">
        <v>13.069000000000001</v>
      </c>
      <c r="K26" s="128" t="e">
        <f>#REF!</f>
        <v>#REF!</v>
      </c>
      <c r="L26" s="130">
        <v>0</v>
      </c>
      <c r="M26" s="124">
        <v>0</v>
      </c>
    </row>
    <row r="27" spans="1:13" ht="16.5" customHeight="1" x14ac:dyDescent="0.3">
      <c r="A27" s="49" t="s">
        <v>95</v>
      </c>
      <c r="B27" s="123">
        <v>29.060580389999998</v>
      </c>
      <c r="C27" s="32">
        <v>0</v>
      </c>
      <c r="D27" s="32">
        <v>0</v>
      </c>
      <c r="E27" s="32">
        <v>0</v>
      </c>
      <c r="F27" s="32">
        <v>11.07608123</v>
      </c>
      <c r="G27" s="32">
        <v>0</v>
      </c>
      <c r="H27" s="32">
        <v>-4.0775303799999998</v>
      </c>
      <c r="I27" s="32">
        <v>0</v>
      </c>
      <c r="J27" s="123">
        <v>22.062029540000001</v>
      </c>
      <c r="K27" s="128" t="e">
        <f>#REF!</f>
        <v>#REF!</v>
      </c>
      <c r="L27" s="33">
        <v>29.34412695</v>
      </c>
      <c r="M27" s="123">
        <v>-0.28354656</v>
      </c>
    </row>
    <row r="28" spans="1:13" ht="16.5" customHeight="1" x14ac:dyDescent="0.3">
      <c r="A28" s="49" t="s">
        <v>96</v>
      </c>
      <c r="B28" s="124">
        <v>2.6789999999999998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4">
        <v>2.6789999999999998</v>
      </c>
      <c r="K28" s="128" t="e">
        <f>#REF!</f>
        <v>#REF!</v>
      </c>
      <c r="L28" s="130">
        <v>0</v>
      </c>
      <c r="M28" s="124">
        <v>0</v>
      </c>
    </row>
    <row r="29" spans="1:13" ht="16.5" customHeight="1" x14ac:dyDescent="0.3">
      <c r="A29" s="49" t="s">
        <v>97</v>
      </c>
      <c r="B29" s="123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23">
        <v>0</v>
      </c>
      <c r="K29" s="128" t="e">
        <f>#REF!</f>
        <v>#REF!</v>
      </c>
      <c r="L29" s="33">
        <v>0</v>
      </c>
      <c r="M29" s="123">
        <v>0</v>
      </c>
    </row>
    <row r="30" spans="1:13" ht="16.5" customHeight="1" x14ac:dyDescent="0.3">
      <c r="A30" s="49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  <c r="K30" s="128" t="e">
        <f>#REF!</f>
        <v>#REF!</v>
      </c>
      <c r="L30" s="130">
        <v>0</v>
      </c>
      <c r="M30" s="124">
        <v>0</v>
      </c>
    </row>
    <row r="31" spans="1:13" ht="16.5" customHeight="1" x14ac:dyDescent="0.3">
      <c r="A31" s="49" t="s">
        <v>99</v>
      </c>
      <c r="B31" s="123">
        <v>-68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-68</v>
      </c>
      <c r="J31" s="123">
        <v>0</v>
      </c>
      <c r="K31" s="128" t="e">
        <f>#REF!</f>
        <v>#REF!</v>
      </c>
      <c r="L31" s="33">
        <v>-68</v>
      </c>
      <c r="M31" s="123">
        <v>0</v>
      </c>
    </row>
    <row r="32" spans="1:13" ht="16.5" customHeight="1" x14ac:dyDescent="0.3">
      <c r="A32" s="49" t="s">
        <v>100</v>
      </c>
      <c r="B32" s="124">
        <v>-1664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-1339</v>
      </c>
      <c r="J32" s="124">
        <v>-325</v>
      </c>
      <c r="K32" s="128" t="e">
        <f>#REF!</f>
        <v>#REF!</v>
      </c>
      <c r="L32" s="130">
        <v>-325</v>
      </c>
      <c r="M32" s="124">
        <v>0</v>
      </c>
    </row>
    <row r="33" spans="1:13" ht="16.5" customHeight="1" x14ac:dyDescent="0.3">
      <c r="A33" s="49" t="s">
        <v>101</v>
      </c>
      <c r="B33" s="123">
        <v>1567.5236239876899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-186.68109402159999</v>
      </c>
      <c r="J33" s="123">
        <v>1754.20471800929</v>
      </c>
      <c r="K33" s="128" t="e">
        <f>#REF!</f>
        <v>#REF!</v>
      </c>
      <c r="L33" s="33">
        <v>0</v>
      </c>
      <c r="M33" s="123">
        <v>0</v>
      </c>
    </row>
    <row r="34" spans="1:13" ht="16.5" customHeight="1" x14ac:dyDescent="0.3">
      <c r="A34" s="49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4">
        <v>0</v>
      </c>
      <c r="K34" s="128" t="e">
        <f>#REF!</f>
        <v>#REF!</v>
      </c>
      <c r="L34" s="130">
        <v>0</v>
      </c>
      <c r="M34" s="124">
        <v>0</v>
      </c>
    </row>
    <row r="35" spans="1:13" ht="16.5" customHeight="1" x14ac:dyDescent="0.3">
      <c r="A35" s="49" t="s">
        <v>103</v>
      </c>
      <c r="B35" s="123">
        <v>-50.848999999999997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123">
        <v>-50.848999999999997</v>
      </c>
      <c r="K35" s="128" t="e">
        <f>#REF!</f>
        <v>#REF!</v>
      </c>
      <c r="L35" s="33">
        <v>-50.848999999999997</v>
      </c>
      <c r="M35" s="123">
        <v>0</v>
      </c>
    </row>
    <row r="36" spans="1:13" ht="16.5" customHeight="1" x14ac:dyDescent="0.3">
      <c r="K36" s="1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4EBcG31xl397p+e4f8ltrKdezllGYWk9idHaR/exu/eqejtFy2ZzYB4RXDviFtYk67MQAOYlAAplFQDmmn2VDw==" saltValue="w7xS65xWMnOUlxuki8d5oA==" spinCount="100000" sheet="1" objects="1" scenarios="1"/>
  <mergeCells count="1">
    <mergeCell ref="A1:B1"/>
  </mergeCells>
  <conditionalFormatting sqref="B9:M35 B8:J8 L8:M8">
    <cfRule type="cellIs" dxfId="43" priority="2" operator="between">
      <formula>0</formula>
      <formula>0.1</formula>
    </cfRule>
    <cfRule type="cellIs" dxfId="42" priority="3" operator="lessThan">
      <formula>0</formula>
    </cfRule>
    <cfRule type="cellIs" dxfId="41" priority="4" operator="greaterThanOrEqual">
      <formula>0.1</formula>
    </cfRule>
  </conditionalFormatting>
  <conditionalFormatting sqref="A1:XFD1048576">
    <cfRule type="cellIs" dxfId="40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Contents'!C36</f>
        <v>Table 2.18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197</v>
      </c>
      <c r="C6" s="54"/>
      <c r="D6" s="54"/>
      <c r="E6" s="54"/>
      <c r="F6" s="38"/>
      <c r="G6" s="54" t="s">
        <v>198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 t="e">
        <f>#REF!</f>
        <v>#REF!</v>
      </c>
      <c r="G8" s="117">
        <v>-215.166</v>
      </c>
      <c r="H8" s="117">
        <v>-19.138000000000002</v>
      </c>
      <c r="I8" s="117">
        <v>-2.2650000000000001</v>
      </c>
      <c r="J8" s="117">
        <v>-201.09</v>
      </c>
      <c r="K8" s="117">
        <v>7.327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105">
        <v>0</v>
      </c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-1290.5450000000001</v>
      </c>
      <c r="H13" s="99">
        <v>361.91300000000001</v>
      </c>
      <c r="I13" s="99">
        <v>-6.1059999999999999</v>
      </c>
      <c r="J13" s="99">
        <v>-1646.3520000000001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101.6621931</v>
      </c>
      <c r="H14" s="107">
        <v>-73.308918199999994</v>
      </c>
      <c r="I14" s="107">
        <v>174.97111129999999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1744.114</v>
      </c>
      <c r="H16" s="107">
        <v>53.738</v>
      </c>
      <c r="I16" s="107">
        <v>-0.121</v>
      </c>
      <c r="J16" s="107">
        <v>1630.52</v>
      </c>
      <c r="K16" s="6">
        <v>59.976999999999997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-44520.260031475998</v>
      </c>
      <c r="H18" s="107">
        <v>-2033.6477426421</v>
      </c>
      <c r="I18" s="107">
        <v>2115.2082659255202</v>
      </c>
      <c r="J18" s="107">
        <v>-35010.607170435003</v>
      </c>
      <c r="K18" s="6">
        <v>-9591.2133843247993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105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-66.38</v>
      </c>
      <c r="H20" s="107">
        <v>0</v>
      </c>
      <c r="I20" s="107">
        <v>0</v>
      </c>
      <c r="J20" s="107">
        <v>29.91</v>
      </c>
      <c r="K20" s="6">
        <v>-96.29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6.66</v>
      </c>
      <c r="H21" s="99">
        <v>0</v>
      </c>
      <c r="I21" s="99">
        <v>0</v>
      </c>
      <c r="J21" s="99">
        <v>0</v>
      </c>
      <c r="K21" s="105">
        <v>6.66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1080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-15.762291333026999</v>
      </c>
      <c r="H23" s="99">
        <v>22.879957600188799</v>
      </c>
      <c r="I23" s="99">
        <v>-0.56000000000000005</v>
      </c>
      <c r="J23" s="99">
        <v>0</v>
      </c>
      <c r="K23" s="105">
        <v>-38.082248933216</v>
      </c>
    </row>
    <row r="24" spans="1:11" ht="16.5" customHeight="1" x14ac:dyDescent="0.3">
      <c r="A24" s="49" t="s">
        <v>92</v>
      </c>
      <c r="B24" s="6">
        <v>-7</v>
      </c>
      <c r="C24" s="107">
        <v>0</v>
      </c>
      <c r="D24" s="107">
        <v>0</v>
      </c>
      <c r="E24" s="6">
        <v>0</v>
      </c>
      <c r="F24" s="113"/>
      <c r="G24" s="6">
        <v>-548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-616.06500000000005</v>
      </c>
      <c r="H26" s="107">
        <v>-380.81099999999998</v>
      </c>
      <c r="I26" s="107">
        <v>-78.715000000000003</v>
      </c>
      <c r="J26" s="107">
        <v>-65.938000000000002</v>
      </c>
      <c r="K26" s="6">
        <v>-90.600999999999999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-39.028623719999999</v>
      </c>
      <c r="H27" s="99">
        <v>0</v>
      </c>
      <c r="I27" s="99">
        <v>-0.72660855999999996</v>
      </c>
      <c r="J27" s="99">
        <v>-0.39578777999999998</v>
      </c>
      <c r="K27" s="105">
        <v>-37.906227379999997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660</v>
      </c>
      <c r="C32" s="107">
        <v>660</v>
      </c>
      <c r="D32" s="107">
        <v>0</v>
      </c>
      <c r="E32" s="6">
        <v>0</v>
      </c>
      <c r="F32" s="113"/>
      <c r="G32" s="6">
        <v>171</v>
      </c>
      <c r="H32" s="107">
        <v>102</v>
      </c>
      <c r="I32" s="107">
        <v>-106</v>
      </c>
      <c r="J32" s="107">
        <v>491</v>
      </c>
      <c r="K32" s="6">
        <v>-316</v>
      </c>
    </row>
    <row r="33" spans="1:11" ht="16.5" customHeight="1" x14ac:dyDescent="0.3">
      <c r="A33" s="49" t="s">
        <v>101</v>
      </c>
      <c r="B33" s="105">
        <v>434.05108482078799</v>
      </c>
      <c r="C33" s="99">
        <v>0</v>
      </c>
      <c r="D33" s="99">
        <v>0</v>
      </c>
      <c r="E33" s="105">
        <v>434.05108482078799</v>
      </c>
      <c r="F33" s="113"/>
      <c r="G33" s="105">
        <v>39.251023771747001</v>
      </c>
      <c r="H33" s="99">
        <v>0</v>
      </c>
      <c r="I33" s="99">
        <v>0</v>
      </c>
      <c r="J33" s="99">
        <v>0</v>
      </c>
      <c r="K33" s="105">
        <v>39.251023771747001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201.37299999999999</v>
      </c>
      <c r="H35" s="99">
        <v>3.99</v>
      </c>
      <c r="I35" s="99">
        <v>47.78</v>
      </c>
      <c r="J35" s="99">
        <v>118.925</v>
      </c>
      <c r="K35" s="105">
        <v>30.675000000000001</v>
      </c>
    </row>
    <row r="36" spans="1:11" ht="16.5" customHeight="1" x14ac:dyDescent="0.3">
      <c r="F36" s="1"/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zB3p8m3dYq3bGkAWrqDXTrDASQKEs1TAyDSpzVIJ/E/ylMOw+/T74krWan8aHcZFo7p7xhqOA3j1LGSFo3W6w==" saltValue="gjtsZZEKFVeNDBuw5xqjgA==" spinCount="100000" sheet="1" objects="1" scenarios="1"/>
  <mergeCells count="1">
    <mergeCell ref="A1:B1"/>
  </mergeCells>
  <conditionalFormatting sqref="B12:K35 B8:E11 G8:K11">
    <cfRule type="cellIs" dxfId="39" priority="2" operator="between">
      <formula>0</formula>
      <formula>0.1</formula>
    </cfRule>
    <cfRule type="cellIs" dxfId="38" priority="3" operator="lessThan">
      <formula>0</formula>
    </cfRule>
    <cfRule type="cellIs" dxfId="37" priority="4" operator="greaterThanOrEqual">
      <formula>0.1</formula>
    </cfRule>
  </conditionalFormatting>
  <conditionalFormatting sqref="A1:XFD1048576">
    <cfRule type="cellIs" dxfId="3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Contents'!C37</f>
        <v>Table 2.19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199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16">
        <v>-103.56399999999999</v>
      </c>
      <c r="C8" s="117">
        <v>-34.526000000000003</v>
      </c>
      <c r="D8" s="117">
        <v>378.04700000000003</v>
      </c>
      <c r="E8" s="117">
        <v>-447.24599999999998</v>
      </c>
      <c r="F8" s="117">
        <v>0</v>
      </c>
      <c r="G8" s="117">
        <v>0.161</v>
      </c>
      <c r="H8" s="117">
        <v>0</v>
      </c>
      <c r="I8" s="117">
        <v>0</v>
      </c>
      <c r="J8" s="117">
        <v>0</v>
      </c>
      <c r="K8" s="116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-11886.972</v>
      </c>
      <c r="C13" s="99">
        <v>-2484.9580000000001</v>
      </c>
      <c r="D13" s="99">
        <v>-36932.718000000001</v>
      </c>
      <c r="E13" s="99">
        <v>28753.069</v>
      </c>
      <c r="F13" s="99">
        <v>-1418.8889999999999</v>
      </c>
      <c r="G13" s="99">
        <v>0</v>
      </c>
      <c r="H13" s="99">
        <v>0</v>
      </c>
      <c r="I13" s="99">
        <v>0</v>
      </c>
      <c r="J13" s="99">
        <v>0</v>
      </c>
      <c r="K13" s="105">
        <v>196.524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25892.076000000001</v>
      </c>
      <c r="C16" s="107">
        <v>2143.2379999999998</v>
      </c>
      <c r="D16" s="107">
        <v>6994.6379999999999</v>
      </c>
      <c r="E16" s="107">
        <v>12814.298000000001</v>
      </c>
      <c r="F16" s="107">
        <v>80.861000000000004</v>
      </c>
      <c r="G16" s="107">
        <v>2040.9290000000001</v>
      </c>
      <c r="H16" s="107">
        <v>0</v>
      </c>
      <c r="I16" s="107">
        <v>0</v>
      </c>
      <c r="J16" s="107">
        <v>8.0489999999999995</v>
      </c>
      <c r="K16" s="6">
        <v>1810.0630000000001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7810.5804243880702</v>
      </c>
      <c r="C18" s="107">
        <v>625.93875690969901</v>
      </c>
      <c r="D18" s="107">
        <v>200.29805096336199</v>
      </c>
      <c r="E18" s="107">
        <v>358.43629736488799</v>
      </c>
      <c r="F18" s="107">
        <v>-807.74104033124001</v>
      </c>
      <c r="G18" s="107">
        <v>4336.7702069851402</v>
      </c>
      <c r="H18" s="107">
        <v>0</v>
      </c>
      <c r="I18" s="107">
        <v>0</v>
      </c>
      <c r="J18" s="107">
        <v>1543.29645</v>
      </c>
      <c r="K18" s="6">
        <v>1553.58170249622</v>
      </c>
    </row>
    <row r="19" spans="1:11" ht="16.5" customHeight="1" x14ac:dyDescent="0.3">
      <c r="A19" s="49" t="s">
        <v>87</v>
      </c>
      <c r="B19" s="105">
        <v>-903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-118.97</v>
      </c>
      <c r="C20" s="107">
        <v>0</v>
      </c>
      <c r="D20" s="107">
        <v>-69.12</v>
      </c>
      <c r="E20" s="107">
        <v>50</v>
      </c>
      <c r="F20" s="107">
        <v>0</v>
      </c>
      <c r="G20" s="107">
        <v>0</v>
      </c>
      <c r="H20" s="107">
        <v>0</v>
      </c>
      <c r="I20" s="107">
        <v>0</v>
      </c>
      <c r="J20" s="107">
        <v>-99.85</v>
      </c>
      <c r="K20" s="6">
        <v>0</v>
      </c>
    </row>
    <row r="21" spans="1:11" ht="16.5" customHeight="1" x14ac:dyDescent="0.3">
      <c r="A21" s="49" t="s">
        <v>89</v>
      </c>
      <c r="B21" s="105">
        <v>0.64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105">
        <v>0.64</v>
      </c>
    </row>
    <row r="22" spans="1:11" ht="16.5" customHeight="1" x14ac:dyDescent="0.3">
      <c r="A22" s="49" t="s">
        <v>90</v>
      </c>
      <c r="B22" s="6">
        <v>7867</v>
      </c>
      <c r="C22" s="107">
        <v>867</v>
      </c>
      <c r="D22" s="107">
        <v>512</v>
      </c>
      <c r="E22" s="107">
        <v>59</v>
      </c>
      <c r="F22" s="107">
        <v>117</v>
      </c>
      <c r="G22" s="107">
        <v>1691</v>
      </c>
      <c r="H22" s="107">
        <v>0</v>
      </c>
      <c r="I22" s="107">
        <v>207</v>
      </c>
      <c r="J22" s="107">
        <v>0</v>
      </c>
      <c r="K22" s="6">
        <v>4414</v>
      </c>
    </row>
    <row r="23" spans="1:11" ht="16.5" customHeight="1" x14ac:dyDescent="0.3">
      <c r="A23" s="49" t="s">
        <v>91</v>
      </c>
      <c r="B23" s="105">
        <v>-261.54309026567</v>
      </c>
      <c r="C23" s="99">
        <v>87.123547270304101</v>
      </c>
      <c r="D23" s="99">
        <v>-23.122988207346001</v>
      </c>
      <c r="E23" s="99">
        <v>-30.724578260000001</v>
      </c>
      <c r="F23" s="99">
        <v>0</v>
      </c>
      <c r="G23" s="99">
        <v>17.8887605</v>
      </c>
      <c r="H23" s="99">
        <v>0</v>
      </c>
      <c r="I23" s="99">
        <v>-10.974602279999999</v>
      </c>
      <c r="J23" s="99">
        <v>17.6825988736204</v>
      </c>
      <c r="K23" s="105">
        <v>-319.41582816225002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6">
        <v>0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105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0.7</v>
      </c>
      <c r="C29" s="99">
        <v>0.7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6">
        <v>0</v>
      </c>
    </row>
    <row r="33" spans="1:13" ht="16.5" customHeight="1" x14ac:dyDescent="0.3">
      <c r="A33" s="49" t="s">
        <v>101</v>
      </c>
      <c r="B33" s="105">
        <v>932.77158530500003</v>
      </c>
      <c r="C33" s="99">
        <v>0</v>
      </c>
      <c r="D33" s="99">
        <v>0</v>
      </c>
      <c r="E33" s="99">
        <v>0</v>
      </c>
      <c r="F33" s="99">
        <v>0</v>
      </c>
      <c r="G33" s="99">
        <v>126.615876528839</v>
      </c>
      <c r="H33" s="99">
        <v>0</v>
      </c>
      <c r="I33" s="99">
        <v>0</v>
      </c>
      <c r="J33" s="99">
        <v>-51.575415450000001</v>
      </c>
      <c r="K33" s="105">
        <v>857.731124226161</v>
      </c>
    </row>
    <row r="34" spans="1:13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3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105">
        <v>0</v>
      </c>
    </row>
    <row r="36" spans="1:13" ht="16.5" customHeight="1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b8vg6rVUDG9EKEEagz2sJc10k2uHJOhHevxBF70QT4h0ee6TNNz9xycUkVPr6O7+e6GJtQZKALNKwRt5vIb8g==" saltValue="wV8IUiPkZLKg2Q9qvA2oGQ==" spinCount="100000" sheet="1" objects="1" scenarios="1"/>
  <mergeCells count="1">
    <mergeCell ref="A1:B1"/>
  </mergeCells>
  <conditionalFormatting sqref="B8:K35">
    <cfRule type="cellIs" dxfId="35" priority="2" operator="between">
      <formula>0</formula>
      <formula>0.1</formula>
    </cfRule>
    <cfRule type="cellIs" dxfId="34" priority="3" operator="lessThan">
      <formula>0</formula>
    </cfRule>
    <cfRule type="cellIs" dxfId="33" priority="4" operator="greaterThanOrEqual">
      <formula>0.1</formula>
    </cfRule>
  </conditionalFormatting>
  <conditionalFormatting sqref="A1:XFD1048576">
    <cfRule type="cellIs" dxfId="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75" t="str">
        <f>'Table of Contents'!C40</f>
        <v>Table 2.20</v>
      </c>
      <c r="B1" s="175"/>
      <c r="C1" s="40"/>
    </row>
    <row r="2" spans="1:11" ht="16.5" customHeight="1" x14ac:dyDescent="0.3">
      <c r="A2" s="115" t="str">
        <f>"AIF: "&amp;'Table of Contents'!A40&amp;", "&amp;'Table of Contents'!A3</f>
        <v>AIF: Total Sales, 2016:Q1</v>
      </c>
      <c r="B2" s="1"/>
      <c r="C2" s="42"/>
      <c r="D2" s="43"/>
    </row>
    <row r="3" spans="1:11" ht="16.5" customHeight="1" x14ac:dyDescent="0.3">
      <c r="A3" s="2" t="s">
        <v>110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4" t="s">
        <v>200</v>
      </c>
      <c r="C6" s="54"/>
      <c r="D6" s="54"/>
      <c r="E6" s="54"/>
      <c r="F6" s="54"/>
      <c r="G6" s="54"/>
      <c r="H6" s="54"/>
      <c r="I6" s="54"/>
      <c r="J6" s="54"/>
    </row>
    <row r="7" spans="1:11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1" ht="16.5" customHeight="1" x14ac:dyDescent="0.3">
      <c r="A8" s="46" t="s">
        <v>76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6">
        <v>0</v>
      </c>
    </row>
    <row r="9" spans="1:11" s="61" customFormat="1" ht="16.5" customHeight="1" x14ac:dyDescent="0.3">
      <c r="A9" s="6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05">
        <v>0</v>
      </c>
      <c r="K9" s="41"/>
    </row>
    <row r="10" spans="1:11" ht="16.5" customHeight="1" x14ac:dyDescent="0.3">
      <c r="A10" s="46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6">
        <v>0</v>
      </c>
    </row>
    <row r="11" spans="1:11" ht="16.5" customHeight="1" x14ac:dyDescent="0.3">
      <c r="A11" s="46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105">
        <v>0</v>
      </c>
    </row>
    <row r="12" spans="1:11" ht="16.5" customHeight="1" x14ac:dyDescent="0.3">
      <c r="A12" s="46" t="s">
        <v>80</v>
      </c>
      <c r="B12" s="6">
        <v>1593.452299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1593.452299</v>
      </c>
      <c r="J12" s="6">
        <v>0</v>
      </c>
    </row>
    <row r="13" spans="1:11" ht="16.5" customHeight="1" x14ac:dyDescent="0.3">
      <c r="A13" s="46" t="s">
        <v>81</v>
      </c>
      <c r="B13" s="105">
        <v>80881.637000000002</v>
      </c>
      <c r="C13" s="99">
        <v>12596.476000000001</v>
      </c>
      <c r="D13" s="99">
        <v>33840.913</v>
      </c>
      <c r="E13" s="99">
        <v>33414.519999999997</v>
      </c>
      <c r="F13" s="99">
        <v>106.896</v>
      </c>
      <c r="G13" s="99">
        <v>0</v>
      </c>
      <c r="H13" s="99">
        <v>94.674999999999997</v>
      </c>
      <c r="I13" s="99">
        <v>0</v>
      </c>
      <c r="J13" s="105">
        <v>828.15700000000004</v>
      </c>
    </row>
    <row r="14" spans="1:11" ht="16.5" customHeight="1" x14ac:dyDescent="0.3">
      <c r="A14" s="46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6">
        <v>0</v>
      </c>
    </row>
    <row r="15" spans="1:11" ht="16.5" customHeight="1" x14ac:dyDescent="0.3">
      <c r="A15" s="46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105">
        <v>0</v>
      </c>
    </row>
    <row r="16" spans="1:11" ht="16.5" customHeight="1" x14ac:dyDescent="0.3">
      <c r="A16" s="46" t="s">
        <v>84</v>
      </c>
      <c r="B16" s="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6">
        <v>0</v>
      </c>
    </row>
    <row r="17" spans="1:10" ht="16.5" customHeight="1" x14ac:dyDescent="0.3">
      <c r="A17" s="46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105">
        <v>0</v>
      </c>
    </row>
    <row r="18" spans="1:10" ht="16.5" customHeight="1" x14ac:dyDescent="0.3">
      <c r="A18" s="46" t="s">
        <v>86</v>
      </c>
      <c r="B18" s="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6">
        <v>0</v>
      </c>
    </row>
    <row r="19" spans="1:10" ht="16.5" customHeight="1" x14ac:dyDescent="0.3">
      <c r="A19" s="46" t="s">
        <v>87</v>
      </c>
      <c r="B19" s="105">
        <v>40949</v>
      </c>
      <c r="C19" s="99">
        <v>0</v>
      </c>
      <c r="D19" s="99">
        <v>0</v>
      </c>
      <c r="E19" s="99">
        <v>0</v>
      </c>
      <c r="F19" s="99">
        <v>1577</v>
      </c>
      <c r="G19" s="99">
        <v>0</v>
      </c>
      <c r="H19" s="99">
        <v>0</v>
      </c>
      <c r="I19" s="99">
        <v>303</v>
      </c>
      <c r="J19" s="105">
        <v>39069</v>
      </c>
    </row>
    <row r="20" spans="1:10" ht="16.5" customHeight="1" x14ac:dyDescent="0.3">
      <c r="A20" s="46" t="s">
        <v>88</v>
      </c>
      <c r="B20" s="6">
        <v>199.65</v>
      </c>
      <c r="C20" s="107">
        <v>0</v>
      </c>
      <c r="D20" s="107">
        <v>25.25</v>
      </c>
      <c r="E20" s="107">
        <v>50</v>
      </c>
      <c r="F20" s="107">
        <v>0</v>
      </c>
      <c r="G20" s="107">
        <v>0</v>
      </c>
      <c r="H20" s="107">
        <v>10.9</v>
      </c>
      <c r="I20" s="107">
        <v>0</v>
      </c>
      <c r="J20" s="6">
        <v>113.5</v>
      </c>
    </row>
    <row r="21" spans="1:10" ht="16.5" customHeight="1" x14ac:dyDescent="0.3">
      <c r="A21" s="46" t="s">
        <v>89</v>
      </c>
      <c r="B21" s="105">
        <v>389.96</v>
      </c>
      <c r="C21" s="99">
        <v>82.41</v>
      </c>
      <c r="D21" s="99">
        <v>107.28</v>
      </c>
      <c r="E21" s="99">
        <v>110.67</v>
      </c>
      <c r="F21" s="99">
        <v>0</v>
      </c>
      <c r="G21" s="99">
        <v>0</v>
      </c>
      <c r="H21" s="99">
        <v>1.75</v>
      </c>
      <c r="I21" s="99">
        <v>5.76</v>
      </c>
      <c r="J21" s="105">
        <v>82.09</v>
      </c>
    </row>
    <row r="22" spans="1:10" ht="16.5" customHeight="1" x14ac:dyDescent="0.3">
      <c r="A22" s="46" t="s">
        <v>90</v>
      </c>
      <c r="B22" s="6">
        <v>41048</v>
      </c>
      <c r="C22" s="107">
        <v>2486</v>
      </c>
      <c r="D22" s="107">
        <v>3945</v>
      </c>
      <c r="E22" s="107">
        <v>15434</v>
      </c>
      <c r="F22" s="107">
        <v>4954</v>
      </c>
      <c r="G22" s="107">
        <v>0</v>
      </c>
      <c r="H22" s="107">
        <v>0</v>
      </c>
      <c r="I22" s="107">
        <v>2344</v>
      </c>
      <c r="J22" s="6">
        <v>11885</v>
      </c>
    </row>
    <row r="23" spans="1:10" ht="16.5" customHeight="1" x14ac:dyDescent="0.3">
      <c r="A23" s="46" t="s">
        <v>91</v>
      </c>
      <c r="B23" s="105">
        <v>504.06238675879302</v>
      </c>
      <c r="C23" s="99">
        <v>148.430264410902</v>
      </c>
      <c r="D23" s="99">
        <v>16.714668212653802</v>
      </c>
      <c r="E23" s="99">
        <v>10.744999999999999</v>
      </c>
      <c r="F23" s="99">
        <v>0</v>
      </c>
      <c r="G23" s="99">
        <v>0</v>
      </c>
      <c r="H23" s="99">
        <v>0.93100000000000005</v>
      </c>
      <c r="I23" s="99">
        <v>50.154389719999998</v>
      </c>
      <c r="J23" s="105">
        <v>277.08706441523702</v>
      </c>
    </row>
    <row r="24" spans="1:10" ht="16.5" customHeight="1" x14ac:dyDescent="0.3">
      <c r="A24" s="46" t="s">
        <v>92</v>
      </c>
      <c r="B24" s="6">
        <v>28884</v>
      </c>
      <c r="C24" s="107">
        <v>7508</v>
      </c>
      <c r="D24" s="107">
        <v>9660</v>
      </c>
      <c r="E24" s="107">
        <v>423</v>
      </c>
      <c r="F24" s="107">
        <v>0</v>
      </c>
      <c r="G24" s="107">
        <v>0</v>
      </c>
      <c r="H24" s="107">
        <v>0</v>
      </c>
      <c r="I24" s="107">
        <v>1742</v>
      </c>
      <c r="J24" s="6">
        <v>9551</v>
      </c>
    </row>
    <row r="25" spans="1:10" ht="16.5" customHeight="1" x14ac:dyDescent="0.3">
      <c r="A25" s="46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05">
        <v>0</v>
      </c>
    </row>
    <row r="26" spans="1:10" ht="16.5" customHeight="1" x14ac:dyDescent="0.3">
      <c r="A26" s="46" t="s">
        <v>94</v>
      </c>
      <c r="B26" s="6">
        <v>7071.335</v>
      </c>
      <c r="C26" s="107">
        <v>1108.4549999999999</v>
      </c>
      <c r="D26" s="107">
        <v>1079.5160000000001</v>
      </c>
      <c r="E26" s="107">
        <v>779.75800000000004</v>
      </c>
      <c r="F26" s="107">
        <v>2250.0059999999999</v>
      </c>
      <c r="G26" s="107">
        <v>0</v>
      </c>
      <c r="H26" s="107">
        <v>759.02</v>
      </c>
      <c r="I26" s="107">
        <v>33.962000000000003</v>
      </c>
      <c r="J26" s="6">
        <v>1060.6179999999999</v>
      </c>
    </row>
    <row r="27" spans="1:10" ht="16.5" customHeight="1" x14ac:dyDescent="0.3">
      <c r="A27" s="46" t="s">
        <v>95</v>
      </c>
      <c r="B27" s="105">
        <v>405.28207927</v>
      </c>
      <c r="C27" s="99">
        <v>5.6615499999999996E-3</v>
      </c>
      <c r="D27" s="99">
        <v>0.22623410999999999</v>
      </c>
      <c r="E27" s="99">
        <v>0.38353677000000003</v>
      </c>
      <c r="F27" s="99">
        <v>183.92576506</v>
      </c>
      <c r="G27" s="99">
        <v>1.0312784699999999</v>
      </c>
      <c r="H27" s="99">
        <v>0</v>
      </c>
      <c r="I27" s="99">
        <v>0</v>
      </c>
      <c r="J27" s="105">
        <v>219.70960331000001</v>
      </c>
    </row>
    <row r="28" spans="1:10" ht="16.5" customHeight="1" x14ac:dyDescent="0.3">
      <c r="A28" s="46" t="s">
        <v>96</v>
      </c>
      <c r="B28" s="6">
        <v>24.827999999999999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1.5049999999999999</v>
      </c>
      <c r="I28" s="107">
        <v>0</v>
      </c>
      <c r="J28" s="6">
        <v>23.323</v>
      </c>
    </row>
    <row r="29" spans="1:10" ht="16.5" customHeight="1" x14ac:dyDescent="0.3">
      <c r="A29" s="46" t="s">
        <v>97</v>
      </c>
      <c r="B29" s="105">
        <v>102.467</v>
      </c>
      <c r="C29" s="99">
        <v>0.7</v>
      </c>
      <c r="D29" s="99">
        <v>0</v>
      </c>
      <c r="E29" s="99">
        <v>24.651</v>
      </c>
      <c r="F29" s="99">
        <v>32.720999999999997</v>
      </c>
      <c r="G29" s="99">
        <v>0</v>
      </c>
      <c r="H29" s="99">
        <v>0</v>
      </c>
      <c r="I29" s="99">
        <v>44.395000000000003</v>
      </c>
      <c r="J29" s="105">
        <v>0</v>
      </c>
    </row>
    <row r="30" spans="1:10" ht="16.5" customHeight="1" x14ac:dyDescent="0.3">
      <c r="A30" s="46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6">
        <v>0</v>
      </c>
    </row>
    <row r="31" spans="1:10" ht="16.5" customHeight="1" x14ac:dyDescent="0.3">
      <c r="A31" s="46" t="s">
        <v>99</v>
      </c>
      <c r="B31" s="105">
        <v>3633</v>
      </c>
      <c r="C31" s="99">
        <v>791</v>
      </c>
      <c r="D31" s="99">
        <v>738</v>
      </c>
      <c r="E31" s="99">
        <v>114</v>
      </c>
      <c r="F31" s="99">
        <v>16</v>
      </c>
      <c r="G31" s="99">
        <v>1840</v>
      </c>
      <c r="H31" s="99">
        <v>118</v>
      </c>
      <c r="I31" s="99">
        <v>0</v>
      </c>
      <c r="J31" s="105">
        <v>16</v>
      </c>
    </row>
    <row r="32" spans="1:10" ht="16.5" customHeight="1" x14ac:dyDescent="0.3">
      <c r="A32" s="46" t="s">
        <v>100</v>
      </c>
      <c r="B32" s="6">
        <v>13637</v>
      </c>
      <c r="C32" s="107">
        <v>2920</v>
      </c>
      <c r="D32" s="107">
        <v>1519</v>
      </c>
      <c r="E32" s="107">
        <v>5003</v>
      </c>
      <c r="F32" s="107">
        <v>45</v>
      </c>
      <c r="G32" s="107">
        <v>0</v>
      </c>
      <c r="H32" s="107">
        <v>1866</v>
      </c>
      <c r="I32" s="107">
        <v>0</v>
      </c>
      <c r="J32" s="6">
        <v>2284</v>
      </c>
    </row>
    <row r="33" spans="1:10" ht="16.5" customHeight="1" x14ac:dyDescent="0.3">
      <c r="A33" s="46" t="s">
        <v>101</v>
      </c>
      <c r="B33" s="105">
        <v>4816.3430497854997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315.97970717455797</v>
      </c>
      <c r="J33" s="105">
        <v>4500.36334261094</v>
      </c>
    </row>
    <row r="34" spans="1:10" ht="16.5" customHeight="1" x14ac:dyDescent="0.3">
      <c r="A34" s="46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6">
        <v>0</v>
      </c>
    </row>
    <row r="35" spans="1:10" ht="16.5" customHeight="1" x14ac:dyDescent="0.3">
      <c r="A35" s="46" t="s">
        <v>103</v>
      </c>
      <c r="B35" s="105">
        <v>8371.4879999999994</v>
      </c>
      <c r="C35" s="99">
        <v>926.67399999999998</v>
      </c>
      <c r="D35" s="99">
        <v>85.444000000000003</v>
      </c>
      <c r="E35" s="99">
        <v>2478.2060000000001</v>
      </c>
      <c r="F35" s="99">
        <v>26.138999999999999</v>
      </c>
      <c r="G35" s="99">
        <v>0.97899999999999998</v>
      </c>
      <c r="H35" s="99">
        <v>85.658000000000001</v>
      </c>
      <c r="I35" s="99">
        <v>2088.7849999999999</v>
      </c>
      <c r="J35" s="105">
        <v>2679.6030000000001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l5wkq5lIssfewVjuGEUGYKq/VaEkC4+kIRnUD+gxTJbdPooZUuoMVGNXdKqn2jA9ZVZEnJ/5UPH05awVSdHVgg==" saltValue="LwxohmKl60kYHaerscb21g==" spinCount="100000" sheet="1" objects="1" scenarios="1"/>
  <mergeCells count="1">
    <mergeCell ref="A1:B1"/>
  </mergeCells>
  <conditionalFormatting sqref="B8:J35">
    <cfRule type="cellIs" dxfId="31" priority="2" operator="between">
      <formula>0</formula>
      <formula>0.1</formula>
    </cfRule>
    <cfRule type="cellIs" dxfId="30" priority="3" operator="lessThan">
      <formula>0</formula>
    </cfRule>
    <cfRule type="cellIs" dxfId="29" priority="4" operator="greaterThanOrEqual">
      <formula>0.1</formula>
    </cfRule>
  </conditionalFormatting>
  <conditionalFormatting sqref="A1:XFD1048576">
    <cfRule type="cellIs" dxfId="28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83"/>
    <col min="11" max="11" width="1.140625" style="146" customWidth="1"/>
    <col min="12" max="16384" width="16.7109375" style="83"/>
  </cols>
  <sheetData>
    <row r="1" spans="1:13" ht="16.5" customHeight="1" x14ac:dyDescent="0.3">
      <c r="A1" s="176" t="str">
        <f>'Table of Contents'!C41</f>
        <v>Table 2.21</v>
      </c>
      <c r="B1" s="176"/>
      <c r="C1" s="82"/>
      <c r="D1" s="82"/>
      <c r="E1" s="82"/>
      <c r="F1" s="82"/>
      <c r="G1" s="82"/>
      <c r="H1" s="82"/>
      <c r="I1" s="82"/>
      <c r="J1" s="82"/>
    </row>
    <row r="2" spans="1:13" ht="16.5" customHeight="1" x14ac:dyDescent="0.3">
      <c r="A2" s="84" t="str">
        <f>"AIF: "&amp;'Table of Contents'!A41&amp;", "&amp;'Table of Contents'!A3</f>
        <v>AIF: Total Sales of Other Funds, 2016:Q1</v>
      </c>
      <c r="C2" s="82"/>
      <c r="D2" s="82"/>
      <c r="E2" s="82"/>
      <c r="F2" s="82"/>
      <c r="G2" s="82"/>
      <c r="H2" s="82"/>
      <c r="I2" s="82"/>
      <c r="J2" s="82"/>
    </row>
    <row r="3" spans="1:13" ht="16.5" customHeight="1" x14ac:dyDescent="0.3">
      <c r="A3" s="85" t="s">
        <v>110</v>
      </c>
      <c r="C3" s="82"/>
      <c r="D3" s="82"/>
      <c r="E3" s="82"/>
      <c r="F3" s="82"/>
      <c r="G3" s="82"/>
      <c r="H3" s="82"/>
      <c r="I3" s="82"/>
      <c r="J3" s="82"/>
    </row>
    <row r="4" spans="1:13" ht="16.5" customHeight="1" x14ac:dyDescent="0.3">
      <c r="A4" s="85"/>
      <c r="C4" s="82"/>
      <c r="D4" s="82"/>
      <c r="E4" s="82"/>
      <c r="F4" s="82"/>
      <c r="G4" s="82"/>
      <c r="H4" s="82"/>
      <c r="I4" s="82"/>
      <c r="J4" s="82"/>
    </row>
    <row r="5" spans="1:13" ht="16.5" customHeight="1" x14ac:dyDescent="0.3">
      <c r="A5" s="86"/>
      <c r="C5" s="86"/>
      <c r="D5" s="86"/>
      <c r="E5" s="86"/>
      <c r="F5" s="86"/>
      <c r="G5" s="86"/>
      <c r="H5" s="86"/>
      <c r="I5" s="86"/>
      <c r="J5" s="86"/>
    </row>
    <row r="6" spans="1:13" ht="16.5" customHeight="1" x14ac:dyDescent="0.3">
      <c r="A6" s="82"/>
      <c r="B6" s="147" t="s">
        <v>224</v>
      </c>
      <c r="C6" s="147"/>
      <c r="D6" s="147"/>
      <c r="E6" s="147"/>
      <c r="F6" s="147"/>
      <c r="G6" s="147"/>
      <c r="H6" s="147"/>
      <c r="I6" s="147"/>
      <c r="J6" s="147"/>
      <c r="L6" s="148" t="s">
        <v>127</v>
      </c>
      <c r="M6" s="147"/>
    </row>
    <row r="7" spans="1:13" ht="16.5" customHeight="1" thickBot="1" x14ac:dyDescent="0.35">
      <c r="A7" s="86"/>
      <c r="B7" s="149" t="s">
        <v>108</v>
      </c>
      <c r="C7" s="87" t="s">
        <v>117</v>
      </c>
      <c r="D7" s="87" t="s">
        <v>118</v>
      </c>
      <c r="E7" s="87" t="s">
        <v>119</v>
      </c>
      <c r="F7" s="87" t="s">
        <v>120</v>
      </c>
      <c r="G7" s="87" t="s">
        <v>121</v>
      </c>
      <c r="H7" s="87" t="s">
        <v>122</v>
      </c>
      <c r="I7" s="87" t="s">
        <v>123</v>
      </c>
      <c r="J7" s="87" t="s">
        <v>113</v>
      </c>
      <c r="L7" s="87" t="s">
        <v>124</v>
      </c>
      <c r="M7" s="87" t="s">
        <v>125</v>
      </c>
    </row>
    <row r="8" spans="1:13" ht="16.5" customHeight="1" x14ac:dyDescent="0.3">
      <c r="A8" s="87" t="s">
        <v>76</v>
      </c>
      <c r="B8" s="150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83" t="e">
        <f>#REF!</f>
        <v>#REF!</v>
      </c>
      <c r="L8" s="151">
        <v>0</v>
      </c>
      <c r="M8" s="152">
        <v>0</v>
      </c>
    </row>
    <row r="9" spans="1:13" s="90" customFormat="1" ht="16.5" customHeight="1" x14ac:dyDescent="0.3">
      <c r="A9" s="89" t="s">
        <v>77</v>
      </c>
      <c r="B9" s="153">
        <v>0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153">
        <v>0</v>
      </c>
      <c r="K9" s="154" t="e">
        <f>#REF!</f>
        <v>#REF!</v>
      </c>
      <c r="L9" s="68">
        <v>0</v>
      </c>
      <c r="M9" s="153">
        <v>0</v>
      </c>
    </row>
    <row r="10" spans="1:13" ht="16.5" customHeight="1" x14ac:dyDescent="0.3">
      <c r="A10" s="87" t="s">
        <v>78</v>
      </c>
      <c r="B10" s="93">
        <v>0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93">
        <v>0</v>
      </c>
      <c r="K10" s="154" t="e">
        <f>#REF!</f>
        <v>#REF!</v>
      </c>
      <c r="L10" s="156">
        <v>0</v>
      </c>
      <c r="M10" s="93">
        <v>0</v>
      </c>
    </row>
    <row r="11" spans="1:13" ht="16.5" customHeight="1" x14ac:dyDescent="0.3">
      <c r="A11" s="87" t="s">
        <v>79</v>
      </c>
      <c r="B11" s="153">
        <v>0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153">
        <v>0</v>
      </c>
      <c r="K11" s="154" t="e">
        <f>#REF!</f>
        <v>#REF!</v>
      </c>
      <c r="L11" s="68">
        <v>0</v>
      </c>
      <c r="M11" s="153">
        <v>0</v>
      </c>
    </row>
    <row r="12" spans="1:13" ht="16.5" customHeight="1" x14ac:dyDescent="0.3">
      <c r="A12" s="87" t="s">
        <v>80</v>
      </c>
      <c r="B12" s="93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93">
        <v>0</v>
      </c>
      <c r="K12" s="154" t="e">
        <f>#REF!</f>
        <v>#REF!</v>
      </c>
      <c r="L12" s="156">
        <v>0</v>
      </c>
      <c r="M12" s="93">
        <v>0</v>
      </c>
    </row>
    <row r="13" spans="1:13" ht="16.5" customHeight="1" x14ac:dyDescent="0.3">
      <c r="A13" s="87" t="s">
        <v>81</v>
      </c>
      <c r="B13" s="153">
        <v>828.15700000000004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295.14</v>
      </c>
      <c r="J13" s="153">
        <v>533.01700000000005</v>
      </c>
      <c r="K13" s="154" t="e">
        <f>#REF!</f>
        <v>#REF!</v>
      </c>
      <c r="L13" s="68">
        <v>0</v>
      </c>
      <c r="M13" s="153">
        <v>0</v>
      </c>
    </row>
    <row r="14" spans="1:13" ht="16.5" customHeight="1" x14ac:dyDescent="0.3">
      <c r="A14" s="87" t="s">
        <v>82</v>
      </c>
      <c r="B14" s="93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93">
        <v>0</v>
      </c>
      <c r="K14" s="154" t="e">
        <f>#REF!</f>
        <v>#REF!</v>
      </c>
      <c r="L14" s="156">
        <v>0</v>
      </c>
      <c r="M14" s="93">
        <v>0</v>
      </c>
    </row>
    <row r="15" spans="1:13" ht="16.5" customHeight="1" x14ac:dyDescent="0.3">
      <c r="A15" s="87" t="s">
        <v>83</v>
      </c>
      <c r="B15" s="153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153">
        <v>0</v>
      </c>
      <c r="K15" s="154" t="e">
        <f>#REF!</f>
        <v>#REF!</v>
      </c>
      <c r="L15" s="68">
        <v>0</v>
      </c>
      <c r="M15" s="153">
        <v>0</v>
      </c>
    </row>
    <row r="16" spans="1:13" ht="16.5" customHeight="1" x14ac:dyDescent="0.3">
      <c r="A16" s="87" t="s">
        <v>84</v>
      </c>
      <c r="B16" s="93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93">
        <v>0</v>
      </c>
      <c r="K16" s="154" t="e">
        <f>#REF!</f>
        <v>#REF!</v>
      </c>
      <c r="L16" s="156">
        <v>0</v>
      </c>
      <c r="M16" s="93">
        <v>0</v>
      </c>
    </row>
    <row r="17" spans="1:13" ht="16.5" customHeight="1" x14ac:dyDescent="0.3">
      <c r="A17" s="87" t="s">
        <v>85</v>
      </c>
      <c r="B17" s="153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153">
        <v>0</v>
      </c>
      <c r="K17" s="154" t="e">
        <f>#REF!</f>
        <v>#REF!</v>
      </c>
      <c r="L17" s="68">
        <v>0</v>
      </c>
      <c r="M17" s="153">
        <v>0</v>
      </c>
    </row>
    <row r="18" spans="1:13" ht="16.5" customHeight="1" x14ac:dyDescent="0.3">
      <c r="A18" s="87" t="s">
        <v>86</v>
      </c>
      <c r="B18" s="93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93">
        <v>0</v>
      </c>
      <c r="K18" s="154" t="e">
        <f>#REF!</f>
        <v>#REF!</v>
      </c>
      <c r="L18" s="156">
        <v>0</v>
      </c>
      <c r="M18" s="93">
        <v>0</v>
      </c>
    </row>
    <row r="19" spans="1:13" ht="16.5" customHeight="1" x14ac:dyDescent="0.3">
      <c r="A19" s="87" t="s">
        <v>87</v>
      </c>
      <c r="B19" s="153">
        <v>39069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153">
        <v>0</v>
      </c>
      <c r="K19" s="154" t="e">
        <f>#REF!</f>
        <v>#REF!</v>
      </c>
      <c r="L19" s="68">
        <v>0</v>
      </c>
      <c r="M19" s="153">
        <v>0</v>
      </c>
    </row>
    <row r="20" spans="1:13" ht="16.5" customHeight="1" x14ac:dyDescent="0.3">
      <c r="A20" s="87" t="s">
        <v>88</v>
      </c>
      <c r="B20" s="93">
        <v>113.5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5">
        <v>113.5</v>
      </c>
      <c r="J20" s="93">
        <v>0</v>
      </c>
      <c r="K20" s="154" t="e">
        <f>#REF!</f>
        <v>#REF!</v>
      </c>
      <c r="L20" s="156">
        <v>113.5</v>
      </c>
      <c r="M20" s="93">
        <v>0</v>
      </c>
    </row>
    <row r="21" spans="1:13" ht="16.5" customHeight="1" x14ac:dyDescent="0.3">
      <c r="A21" s="87" t="s">
        <v>89</v>
      </c>
      <c r="B21" s="153">
        <v>82.09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7.32</v>
      </c>
      <c r="J21" s="153">
        <v>74.77</v>
      </c>
      <c r="K21" s="154" t="e">
        <f>#REF!</f>
        <v>#REF!</v>
      </c>
      <c r="L21" s="68">
        <v>74.77</v>
      </c>
      <c r="M21" s="153">
        <v>0</v>
      </c>
    </row>
    <row r="22" spans="1:13" ht="16.5" customHeight="1" x14ac:dyDescent="0.3">
      <c r="A22" s="87" t="s">
        <v>90</v>
      </c>
      <c r="B22" s="93">
        <v>11885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883</v>
      </c>
      <c r="I22" s="155">
        <v>0</v>
      </c>
      <c r="J22" s="93">
        <v>11002</v>
      </c>
      <c r="K22" s="154" t="e">
        <f>#REF!</f>
        <v>#REF!</v>
      </c>
      <c r="L22" s="156">
        <v>0</v>
      </c>
      <c r="M22" s="93">
        <v>0</v>
      </c>
    </row>
    <row r="23" spans="1:13" ht="16.5" customHeight="1" x14ac:dyDescent="0.3">
      <c r="A23" s="87" t="s">
        <v>91</v>
      </c>
      <c r="B23" s="153">
        <v>277.08706441523702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72.113601720000005</v>
      </c>
      <c r="I23" s="92">
        <v>47.533783679999999</v>
      </c>
      <c r="J23" s="153">
        <v>157.439679015237</v>
      </c>
      <c r="K23" s="154" t="e">
        <f>#REF!</f>
        <v>#REF!</v>
      </c>
      <c r="L23" s="68">
        <v>239.49536641523699</v>
      </c>
      <c r="M23" s="153">
        <v>37.591698000000001</v>
      </c>
    </row>
    <row r="24" spans="1:13" ht="16.5" customHeight="1" x14ac:dyDescent="0.3">
      <c r="A24" s="87" t="s">
        <v>92</v>
      </c>
      <c r="B24" s="93">
        <v>9551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155">
        <v>1637</v>
      </c>
      <c r="I24" s="155">
        <v>847</v>
      </c>
      <c r="J24" s="93">
        <v>7067</v>
      </c>
      <c r="K24" s="154" t="e">
        <f>#REF!</f>
        <v>#REF!</v>
      </c>
      <c r="L24" s="156">
        <v>0</v>
      </c>
      <c r="M24" s="93">
        <v>0</v>
      </c>
    </row>
    <row r="25" spans="1:13" ht="16.5" customHeight="1" x14ac:dyDescent="0.3">
      <c r="A25" s="87" t="s">
        <v>93</v>
      </c>
      <c r="B25" s="153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153">
        <v>0</v>
      </c>
      <c r="K25" s="154" t="e">
        <f>#REF!</f>
        <v>#REF!</v>
      </c>
      <c r="L25" s="68">
        <v>0</v>
      </c>
      <c r="M25" s="153">
        <v>0</v>
      </c>
    </row>
    <row r="26" spans="1:13" ht="16.5" customHeight="1" x14ac:dyDescent="0.3">
      <c r="A26" s="87" t="s">
        <v>94</v>
      </c>
      <c r="B26" s="93">
        <v>1060.6179999999999</v>
      </c>
      <c r="C26" s="155">
        <v>0</v>
      </c>
      <c r="D26" s="155">
        <v>0</v>
      </c>
      <c r="E26" s="155">
        <v>0</v>
      </c>
      <c r="F26" s="155">
        <v>0</v>
      </c>
      <c r="G26" s="155">
        <v>396.14100000000002</v>
      </c>
      <c r="H26" s="155">
        <v>642.13099999999997</v>
      </c>
      <c r="I26" s="155">
        <v>0</v>
      </c>
      <c r="J26" s="93">
        <v>22.346</v>
      </c>
      <c r="K26" s="154" t="e">
        <f>#REF!</f>
        <v>#REF!</v>
      </c>
      <c r="L26" s="156">
        <v>0</v>
      </c>
      <c r="M26" s="93">
        <v>0</v>
      </c>
    </row>
    <row r="27" spans="1:13" ht="16.5" customHeight="1" x14ac:dyDescent="0.3">
      <c r="A27" s="87" t="s">
        <v>95</v>
      </c>
      <c r="B27" s="153">
        <v>219.70960331000001</v>
      </c>
      <c r="C27" s="92">
        <v>0</v>
      </c>
      <c r="D27" s="92">
        <v>0</v>
      </c>
      <c r="E27" s="92">
        <v>0</v>
      </c>
      <c r="F27" s="92">
        <v>59.607762829999999</v>
      </c>
      <c r="G27" s="92">
        <v>0</v>
      </c>
      <c r="H27" s="92">
        <v>0</v>
      </c>
      <c r="I27" s="92">
        <v>0</v>
      </c>
      <c r="J27" s="153">
        <v>160.10184047999999</v>
      </c>
      <c r="K27" s="154" t="e">
        <f>#REF!</f>
        <v>#REF!</v>
      </c>
      <c r="L27" s="68">
        <v>219.70960331000001</v>
      </c>
      <c r="M27" s="153">
        <v>0</v>
      </c>
    </row>
    <row r="28" spans="1:13" ht="16.5" customHeight="1" x14ac:dyDescent="0.3">
      <c r="A28" s="87" t="s">
        <v>96</v>
      </c>
      <c r="B28" s="93">
        <v>23.323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93">
        <v>23.323</v>
      </c>
      <c r="K28" s="154" t="e">
        <f>#REF!</f>
        <v>#REF!</v>
      </c>
      <c r="L28" s="156">
        <v>0</v>
      </c>
      <c r="M28" s="93">
        <v>0</v>
      </c>
    </row>
    <row r="29" spans="1:13" ht="16.5" customHeight="1" x14ac:dyDescent="0.3">
      <c r="A29" s="87" t="s">
        <v>97</v>
      </c>
      <c r="B29" s="153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153">
        <v>0</v>
      </c>
      <c r="K29" s="154" t="e">
        <f>#REF!</f>
        <v>#REF!</v>
      </c>
      <c r="L29" s="68">
        <v>0</v>
      </c>
      <c r="M29" s="153">
        <v>0</v>
      </c>
    </row>
    <row r="30" spans="1:13" ht="16.5" customHeight="1" x14ac:dyDescent="0.3">
      <c r="A30" s="87" t="s">
        <v>98</v>
      </c>
      <c r="B30" s="93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93">
        <v>0</v>
      </c>
      <c r="K30" s="154" t="e">
        <f>#REF!</f>
        <v>#REF!</v>
      </c>
      <c r="L30" s="156">
        <v>0</v>
      </c>
      <c r="M30" s="93">
        <v>0</v>
      </c>
    </row>
    <row r="31" spans="1:13" ht="16.5" customHeight="1" x14ac:dyDescent="0.3">
      <c r="A31" s="87" t="s">
        <v>99</v>
      </c>
      <c r="B31" s="153">
        <v>16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16</v>
      </c>
      <c r="J31" s="153">
        <v>0</v>
      </c>
      <c r="K31" s="154" t="e">
        <f>#REF!</f>
        <v>#REF!</v>
      </c>
      <c r="L31" s="68">
        <v>16</v>
      </c>
      <c r="M31" s="153">
        <v>0</v>
      </c>
    </row>
    <row r="32" spans="1:13" ht="16.5" customHeight="1" x14ac:dyDescent="0.3">
      <c r="A32" s="87" t="s">
        <v>100</v>
      </c>
      <c r="B32" s="93">
        <v>2284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2016</v>
      </c>
      <c r="J32" s="93">
        <v>268</v>
      </c>
      <c r="K32" s="154" t="e">
        <f>#REF!</f>
        <v>#REF!</v>
      </c>
      <c r="L32" s="156">
        <v>268</v>
      </c>
      <c r="M32" s="93">
        <v>0</v>
      </c>
    </row>
    <row r="33" spans="1:15" ht="16.5" customHeight="1" x14ac:dyDescent="0.3">
      <c r="A33" s="87" t="s">
        <v>101</v>
      </c>
      <c r="B33" s="153">
        <v>4500.36334261094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40.808316213275901</v>
      </c>
      <c r="J33" s="153">
        <v>4459.5550263976602</v>
      </c>
      <c r="K33" s="154" t="e">
        <f>#REF!</f>
        <v>#REF!</v>
      </c>
      <c r="L33" s="68">
        <v>0</v>
      </c>
      <c r="M33" s="153">
        <v>0</v>
      </c>
    </row>
    <row r="34" spans="1:15" ht="16.5" customHeight="1" x14ac:dyDescent="0.3">
      <c r="A34" s="87" t="s">
        <v>102</v>
      </c>
      <c r="B34" s="93">
        <v>0</v>
      </c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93">
        <v>0</v>
      </c>
      <c r="K34" s="154" t="e">
        <f>#REF!</f>
        <v>#REF!</v>
      </c>
      <c r="L34" s="156">
        <v>0</v>
      </c>
      <c r="M34" s="93">
        <v>0</v>
      </c>
    </row>
    <row r="35" spans="1:15" ht="16.5" customHeight="1" x14ac:dyDescent="0.3">
      <c r="A35" s="87" t="s">
        <v>103</v>
      </c>
      <c r="B35" s="153">
        <v>2679.6030000000001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153">
        <v>2679.6030000000001</v>
      </c>
      <c r="K35" s="154" t="e">
        <f>#REF!</f>
        <v>#REF!</v>
      </c>
      <c r="L35" s="68">
        <v>2679.6030000000001</v>
      </c>
      <c r="M35" s="153">
        <v>0</v>
      </c>
    </row>
    <row r="36" spans="1:15" ht="16.5" customHeight="1" x14ac:dyDescent="0.3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 ht="16.5" customHeight="1" x14ac:dyDescent="0.3">
      <c r="A37" s="86"/>
      <c r="B37" s="86"/>
      <c r="C37" s="86"/>
      <c r="D37" s="86"/>
      <c r="E37" s="86"/>
      <c r="F37" s="86"/>
      <c r="G37" s="86"/>
      <c r="H37" s="86"/>
      <c r="I37" s="86"/>
      <c r="J37" s="86"/>
      <c r="L37" s="86"/>
      <c r="M37" s="86"/>
    </row>
    <row r="38" spans="1:15" ht="16.5" customHeight="1" x14ac:dyDescent="0.3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5" ht="16.5" customHeight="1" x14ac:dyDescent="0.3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sheetProtection algorithmName="SHA-512" hashValue="itYMCPOVUT6V6otKTNNXpGlCycR1kh27eXmLFBhEOnuj9KyYgZRl5E/a7+OLmMTS0Ib+Wd/wErP9x0DZGZ34YA==" saltValue="VTnzc4AbQGRNysk0VZav4w==" spinCount="100000" sheet="1" objects="1" scenarios="1"/>
  <mergeCells count="1">
    <mergeCell ref="A1:B1"/>
  </mergeCells>
  <conditionalFormatting sqref="B9:M35 B8:J8 L8:M8">
    <cfRule type="cellIs" dxfId="27" priority="2" operator="between">
      <formula>0</formula>
      <formula>0.1</formula>
    </cfRule>
    <cfRule type="cellIs" dxfId="26" priority="3" operator="lessThan">
      <formula>0</formula>
    </cfRule>
    <cfRule type="cellIs" dxfId="25" priority="4" operator="greaterThanOrEqual">
      <formula>0.1</formula>
    </cfRule>
  </conditionalFormatting>
  <conditionalFormatting sqref="A1:XFD104857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Contents'!B12</f>
        <v>Table 1.4</v>
      </c>
      <c r="B1" s="175"/>
      <c r="C1" s="63"/>
    </row>
    <row r="2" spans="1:9" ht="16.5" customHeight="1" x14ac:dyDescent="0.3">
      <c r="A2" s="4" t="str">
        <f>"UCITS: "&amp; 'Table of Contents'!A12&amp;", "&amp;'Table of Contents'!A3</f>
        <v>UCITS: Total Net Assets , 2016:Q1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187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170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77629.747000000003</v>
      </c>
      <c r="C8" s="99">
        <v>14256.594999999999</v>
      </c>
      <c r="D8" s="99">
        <v>43054.606</v>
      </c>
      <c r="E8" s="99">
        <v>16703.088</v>
      </c>
      <c r="F8" s="99">
        <v>87.263999999999996</v>
      </c>
      <c r="G8" s="99">
        <v>721.29899999999998</v>
      </c>
      <c r="H8" s="99">
        <v>2628.9169999999999</v>
      </c>
      <c r="I8" s="105">
        <v>177.97800000000001</v>
      </c>
    </row>
    <row r="9" spans="1:9" ht="16.5" customHeight="1" x14ac:dyDescent="0.3">
      <c r="A9" s="46" t="s">
        <v>77</v>
      </c>
      <c r="B9" s="6">
        <v>76532.813021474998</v>
      </c>
      <c r="C9" s="107">
        <v>26010.762334845</v>
      </c>
      <c r="D9" s="107">
        <v>6273.8957972710004</v>
      </c>
      <c r="E9" s="107">
        <v>28562.023705111998</v>
      </c>
      <c r="F9" s="107">
        <v>12621.798160418</v>
      </c>
      <c r="G9" s="107">
        <v>3064.333023829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409.51</v>
      </c>
      <c r="C10" s="99">
        <v>65.75</v>
      </c>
      <c r="D10" s="99">
        <v>83.63</v>
      </c>
      <c r="E10" s="99">
        <v>211.65</v>
      </c>
      <c r="F10" s="99">
        <v>39.229999999999997</v>
      </c>
      <c r="G10" s="99">
        <v>0</v>
      </c>
      <c r="H10" s="99">
        <v>0</v>
      </c>
      <c r="I10" s="105">
        <v>9.25</v>
      </c>
    </row>
    <row r="11" spans="1:9" ht="16.5" customHeight="1" x14ac:dyDescent="0.3">
      <c r="A11" s="46" t="s">
        <v>79</v>
      </c>
      <c r="B11" s="6">
        <v>1869.83</v>
      </c>
      <c r="C11" s="107">
        <v>200.77</v>
      </c>
      <c r="D11" s="107">
        <v>239.24</v>
      </c>
      <c r="E11" s="107">
        <v>101.2</v>
      </c>
      <c r="F11" s="107">
        <v>1234.79</v>
      </c>
      <c r="G11" s="107">
        <v>0</v>
      </c>
      <c r="H11" s="107">
        <v>0</v>
      </c>
      <c r="I11" s="6">
        <v>93.84</v>
      </c>
    </row>
    <row r="12" spans="1:9" ht="16.5" customHeight="1" x14ac:dyDescent="0.3">
      <c r="A12" s="46" t="s">
        <v>80</v>
      </c>
      <c r="B12" s="105">
        <v>7616.64</v>
      </c>
      <c r="C12" s="99">
        <v>1090.3800000000001</v>
      </c>
      <c r="D12" s="99">
        <v>2752.85</v>
      </c>
      <c r="E12" s="99">
        <v>3070.85</v>
      </c>
      <c r="F12" s="99">
        <v>24.98</v>
      </c>
      <c r="G12" s="99">
        <v>12.79</v>
      </c>
      <c r="H12" s="99">
        <v>0</v>
      </c>
      <c r="I12" s="105">
        <v>664.79</v>
      </c>
    </row>
    <row r="13" spans="1:9" ht="16.5" customHeight="1" x14ac:dyDescent="0.3">
      <c r="A13" s="46" t="s">
        <v>81</v>
      </c>
      <c r="B13" s="6">
        <v>106874.94</v>
      </c>
      <c r="C13" s="107">
        <v>44351.51</v>
      </c>
      <c r="D13" s="107">
        <v>53730.49</v>
      </c>
      <c r="E13" s="107">
        <v>8718.85</v>
      </c>
      <c r="F13" s="107">
        <v>42.15</v>
      </c>
      <c r="G13" s="107">
        <v>0</v>
      </c>
      <c r="H13" s="107">
        <v>0</v>
      </c>
      <c r="I13" s="6">
        <v>31.95</v>
      </c>
    </row>
    <row r="14" spans="1:9" ht="16.5" customHeight="1" x14ac:dyDescent="0.3">
      <c r="A14" s="46" t="s">
        <v>82</v>
      </c>
      <c r="B14" s="105">
        <v>76877.776689999999</v>
      </c>
      <c r="C14" s="99">
        <v>30745.435839999998</v>
      </c>
      <c r="D14" s="99">
        <v>31623.77693</v>
      </c>
      <c r="E14" s="99">
        <v>10890.48112</v>
      </c>
      <c r="F14" s="99">
        <v>3355.3190880000002</v>
      </c>
      <c r="G14" s="99">
        <v>0</v>
      </c>
      <c r="H14" s="99">
        <v>0</v>
      </c>
      <c r="I14" s="105">
        <v>262.76372329999998</v>
      </c>
    </row>
    <row r="15" spans="1:9" ht="16.5" customHeight="1" x14ac:dyDescent="0.3">
      <c r="A15" s="46" t="s">
        <v>83</v>
      </c>
      <c r="B15" s="6">
        <v>757822</v>
      </c>
      <c r="C15" s="107">
        <v>194070</v>
      </c>
      <c r="D15" s="107">
        <v>116442</v>
      </c>
      <c r="E15" s="107">
        <v>150138</v>
      </c>
      <c r="F15" s="107">
        <v>289002</v>
      </c>
      <c r="G15" s="107">
        <v>8170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300736.53999999998</v>
      </c>
      <c r="C16" s="99">
        <v>155642.95600000001</v>
      </c>
      <c r="D16" s="99">
        <v>64038.406999999999</v>
      </c>
      <c r="E16" s="99">
        <v>65356.120999999999</v>
      </c>
      <c r="F16" s="99">
        <v>3050.3</v>
      </c>
      <c r="G16" s="99">
        <v>163.1</v>
      </c>
      <c r="H16" s="99">
        <v>2287.1439999999998</v>
      </c>
      <c r="I16" s="105">
        <v>10198.512000000001</v>
      </c>
    </row>
    <row r="17" spans="1:9" ht="16.5" customHeight="1" x14ac:dyDescent="0.3">
      <c r="A17" s="46" t="s">
        <v>85</v>
      </c>
      <c r="B17" s="6">
        <v>4156.72</v>
      </c>
      <c r="C17" s="107">
        <v>981.58</v>
      </c>
      <c r="D17" s="107">
        <v>1304.9000000000001</v>
      </c>
      <c r="E17" s="107">
        <v>1231.3800000000001</v>
      </c>
      <c r="F17" s="107">
        <v>493.54</v>
      </c>
      <c r="G17" s="107">
        <v>0</v>
      </c>
      <c r="H17" s="107">
        <v>0</v>
      </c>
      <c r="I17" s="6">
        <v>145.32</v>
      </c>
    </row>
    <row r="18" spans="1:9" ht="16.5" customHeight="1" x14ac:dyDescent="0.3">
      <c r="A18" s="46" t="s">
        <v>86</v>
      </c>
      <c r="B18" s="105">
        <v>524.39</v>
      </c>
      <c r="C18" s="99">
        <v>46.86</v>
      </c>
      <c r="D18" s="99">
        <v>257.7</v>
      </c>
      <c r="E18" s="99">
        <v>2.77</v>
      </c>
      <c r="F18" s="99">
        <v>0</v>
      </c>
      <c r="G18" s="99">
        <v>0</v>
      </c>
      <c r="H18" s="99">
        <v>84.52</v>
      </c>
      <c r="I18" s="105">
        <v>132.54</v>
      </c>
    </row>
    <row r="19" spans="1:9" ht="16.5" customHeight="1" x14ac:dyDescent="0.3">
      <c r="A19" s="46" t="s">
        <v>87</v>
      </c>
      <c r="B19" s="6">
        <v>1387492</v>
      </c>
      <c r="C19" s="107">
        <v>469176</v>
      </c>
      <c r="D19" s="107">
        <v>362475</v>
      </c>
      <c r="E19" s="107">
        <v>85146</v>
      </c>
      <c r="F19" s="107">
        <v>429510</v>
      </c>
      <c r="G19" s="107">
        <v>0</v>
      </c>
      <c r="H19" s="107">
        <v>0</v>
      </c>
      <c r="I19" s="6">
        <v>41185</v>
      </c>
    </row>
    <row r="20" spans="1:9" ht="16.5" customHeight="1" x14ac:dyDescent="0.3">
      <c r="A20" s="46" t="s">
        <v>88</v>
      </c>
      <c r="B20" s="105">
        <v>221900.2</v>
      </c>
      <c r="C20" s="99">
        <v>19075.61</v>
      </c>
      <c r="D20" s="99">
        <v>50356.979999999901</v>
      </c>
      <c r="E20" s="99">
        <v>79807.23</v>
      </c>
      <c r="F20" s="99">
        <v>5716.43</v>
      </c>
      <c r="G20" s="99">
        <v>542.92999999999995</v>
      </c>
      <c r="H20" s="99">
        <v>66401.02</v>
      </c>
      <c r="I20" s="105">
        <v>0</v>
      </c>
    </row>
    <row r="21" spans="1:9" ht="16.5" customHeight="1" x14ac:dyDescent="0.3">
      <c r="A21" s="46" t="s">
        <v>89</v>
      </c>
      <c r="B21" s="6">
        <v>24357.43</v>
      </c>
      <c r="C21" s="107">
        <v>6661.4</v>
      </c>
      <c r="D21" s="107">
        <v>7374.33</v>
      </c>
      <c r="E21" s="107">
        <v>5013.95</v>
      </c>
      <c r="F21" s="107">
        <v>2798.28</v>
      </c>
      <c r="G21" s="107">
        <v>0</v>
      </c>
      <c r="H21" s="107">
        <v>115.91</v>
      </c>
      <c r="I21" s="6">
        <v>2393.56</v>
      </c>
    </row>
    <row r="22" spans="1:9" ht="16.5" customHeight="1" x14ac:dyDescent="0.3">
      <c r="A22" s="46" t="s">
        <v>90</v>
      </c>
      <c r="B22" s="105">
        <v>2847418</v>
      </c>
      <c r="C22" s="99">
        <v>939096</v>
      </c>
      <c r="D22" s="99">
        <v>942721</v>
      </c>
      <c r="E22" s="99">
        <v>582669</v>
      </c>
      <c r="F22" s="99">
        <v>251150</v>
      </c>
      <c r="G22" s="99">
        <v>0</v>
      </c>
      <c r="H22" s="99">
        <v>0</v>
      </c>
      <c r="I22" s="105">
        <v>131782</v>
      </c>
    </row>
    <row r="23" spans="1:9" ht="16.5" customHeight="1" x14ac:dyDescent="0.3">
      <c r="A23" s="46" t="s">
        <v>91</v>
      </c>
      <c r="B23" s="6">
        <v>2405.5956286999999</v>
      </c>
      <c r="C23" s="107">
        <v>345.64299999999997</v>
      </c>
      <c r="D23" s="107">
        <v>722.50741468000001</v>
      </c>
      <c r="E23" s="107">
        <v>728.87466393</v>
      </c>
      <c r="F23" s="107">
        <v>107.029</v>
      </c>
      <c r="G23" s="107">
        <v>0</v>
      </c>
      <c r="H23" s="107">
        <v>3.27248428</v>
      </c>
      <c r="I23" s="6">
        <v>498.26906580999997</v>
      </c>
    </row>
    <row r="24" spans="1:9" ht="16.5" customHeight="1" x14ac:dyDescent="0.3">
      <c r="A24" s="46" t="s">
        <v>92</v>
      </c>
      <c r="B24" s="105">
        <v>33177</v>
      </c>
      <c r="C24" s="99">
        <v>16684</v>
      </c>
      <c r="D24" s="99">
        <v>15444</v>
      </c>
      <c r="E24" s="99">
        <v>774</v>
      </c>
      <c r="F24" s="99">
        <v>0</v>
      </c>
      <c r="G24" s="99">
        <v>0</v>
      </c>
      <c r="H24" s="99">
        <v>0</v>
      </c>
      <c r="I24" s="105">
        <v>275</v>
      </c>
    </row>
    <row r="25" spans="1:9" ht="16.5" customHeight="1" x14ac:dyDescent="0.3">
      <c r="A25" s="46" t="s">
        <v>93</v>
      </c>
      <c r="B25" s="6">
        <v>95384.57</v>
      </c>
      <c r="C25" s="107">
        <v>44603.22</v>
      </c>
      <c r="D25" s="107">
        <v>35716.39</v>
      </c>
      <c r="E25" s="107">
        <v>5889.85</v>
      </c>
      <c r="F25" s="107">
        <v>8225.61</v>
      </c>
      <c r="G25" s="107">
        <v>0</v>
      </c>
      <c r="H25" s="107">
        <v>0</v>
      </c>
      <c r="I25" s="6">
        <v>949.49</v>
      </c>
    </row>
    <row r="26" spans="1:9" ht="16.5" customHeight="1" x14ac:dyDescent="0.3">
      <c r="A26" s="46" t="s">
        <v>94</v>
      </c>
      <c r="B26" s="105">
        <v>21645.18</v>
      </c>
      <c r="C26" s="99">
        <v>5064.34</v>
      </c>
      <c r="D26" s="99">
        <v>5118.25</v>
      </c>
      <c r="E26" s="99">
        <v>4471.3100000000004</v>
      </c>
      <c r="F26" s="99">
        <v>6576.73</v>
      </c>
      <c r="G26" s="99">
        <v>0</v>
      </c>
      <c r="H26" s="99">
        <v>315.10000000000002</v>
      </c>
      <c r="I26" s="105">
        <v>99.45</v>
      </c>
    </row>
    <row r="27" spans="1:9" ht="16.5" customHeight="1" x14ac:dyDescent="0.3">
      <c r="A27" s="46" t="s">
        <v>95</v>
      </c>
      <c r="B27" s="6">
        <v>7235.5469888551797</v>
      </c>
      <c r="C27" s="107">
        <v>979.58128477503999</v>
      </c>
      <c r="D27" s="107">
        <v>1083.2434009599999</v>
      </c>
      <c r="E27" s="107">
        <v>2505.30669210014</v>
      </c>
      <c r="F27" s="107">
        <v>1755.45960876</v>
      </c>
      <c r="G27" s="107">
        <v>0</v>
      </c>
      <c r="H27" s="107">
        <v>0</v>
      </c>
      <c r="I27" s="6">
        <v>911.95600225999999</v>
      </c>
    </row>
    <row r="28" spans="1:9" ht="16.5" customHeight="1" x14ac:dyDescent="0.3">
      <c r="A28" s="46" t="s">
        <v>96</v>
      </c>
      <c r="B28" s="105">
        <v>4699.8</v>
      </c>
      <c r="C28" s="99">
        <v>71.040000000000006</v>
      </c>
      <c r="D28" s="99">
        <v>2432.62</v>
      </c>
      <c r="E28" s="99">
        <v>114.44</v>
      </c>
      <c r="F28" s="99">
        <v>25.23</v>
      </c>
      <c r="G28" s="99">
        <v>127.43</v>
      </c>
      <c r="H28" s="99">
        <v>74.83</v>
      </c>
      <c r="I28" s="105">
        <v>1854.21</v>
      </c>
    </row>
    <row r="29" spans="1:9" ht="16.5" customHeight="1" x14ac:dyDescent="0.3">
      <c r="A29" s="46" t="s">
        <v>97</v>
      </c>
      <c r="B29" s="6">
        <v>3928</v>
      </c>
      <c r="C29" s="107">
        <v>333.54399999999998</v>
      </c>
      <c r="D29" s="107">
        <v>1578.5820000000001</v>
      </c>
      <c r="E29" s="107">
        <v>1963.7809999999999</v>
      </c>
      <c r="F29" s="107">
        <v>52.093000000000004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2216.6089999999999</v>
      </c>
      <c r="C30" s="99">
        <v>1331.538</v>
      </c>
      <c r="D30" s="99">
        <v>154.61699999999999</v>
      </c>
      <c r="E30" s="99">
        <v>663.971</v>
      </c>
      <c r="F30" s="99">
        <v>66.483000000000004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181794</v>
      </c>
      <c r="C31" s="107">
        <v>33711</v>
      </c>
      <c r="D31" s="107">
        <v>57137</v>
      </c>
      <c r="E31" s="107">
        <v>70594</v>
      </c>
      <c r="F31" s="107">
        <v>8890</v>
      </c>
      <c r="G31" s="107">
        <v>528</v>
      </c>
      <c r="H31" s="107">
        <v>10934</v>
      </c>
      <c r="I31" s="6">
        <v>0</v>
      </c>
    </row>
    <row r="32" spans="1:9" ht="16.5" customHeight="1" x14ac:dyDescent="0.3">
      <c r="A32" s="46" t="s">
        <v>100</v>
      </c>
      <c r="B32" s="105">
        <v>254725.81</v>
      </c>
      <c r="C32" s="99">
        <v>153379.07999999999</v>
      </c>
      <c r="D32" s="99">
        <v>25045.91</v>
      </c>
      <c r="E32" s="99">
        <v>55303.13</v>
      </c>
      <c r="F32" s="99">
        <v>20498.2</v>
      </c>
      <c r="G32" s="99">
        <v>0</v>
      </c>
      <c r="H32" s="99">
        <v>410.28</v>
      </c>
      <c r="I32" s="105">
        <v>89.21</v>
      </c>
    </row>
    <row r="33" spans="1:9" ht="16.5" customHeight="1" x14ac:dyDescent="0.3">
      <c r="A33" s="46" t="s">
        <v>101</v>
      </c>
      <c r="B33" s="6">
        <v>408632.37</v>
      </c>
      <c r="C33" s="107">
        <v>134559.4</v>
      </c>
      <c r="D33" s="107">
        <v>135389.23000000001</v>
      </c>
      <c r="E33" s="107">
        <v>120884.88</v>
      </c>
      <c r="F33" s="107">
        <v>17798.849999999999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11603.52</v>
      </c>
      <c r="C34" s="99">
        <v>418.51</v>
      </c>
      <c r="D34" s="99">
        <v>5790.87</v>
      </c>
      <c r="E34" s="99">
        <v>1087.3499999999999</v>
      </c>
      <c r="F34" s="99">
        <v>3571.3</v>
      </c>
      <c r="G34" s="99">
        <v>88.45</v>
      </c>
      <c r="H34" s="99">
        <v>436.07</v>
      </c>
      <c r="I34" s="105">
        <v>210.97</v>
      </c>
    </row>
    <row r="35" spans="1:9" ht="16.5" customHeight="1" x14ac:dyDescent="0.3">
      <c r="A35" s="46" t="s">
        <v>103</v>
      </c>
      <c r="B35" s="6">
        <v>1009248.45</v>
      </c>
      <c r="C35" s="107">
        <v>585744.73</v>
      </c>
      <c r="D35" s="107">
        <v>158992.62</v>
      </c>
      <c r="E35" s="107">
        <v>73982.28</v>
      </c>
      <c r="F35" s="107">
        <v>4899.1000000000004</v>
      </c>
      <c r="G35" s="107">
        <v>572.44000000000005</v>
      </c>
      <c r="H35" s="107">
        <v>71643.95</v>
      </c>
      <c r="I35" s="6">
        <v>113413.33</v>
      </c>
    </row>
    <row r="36" spans="1:9" ht="16.5" customHeight="1" x14ac:dyDescent="0.3">
      <c r="A36" s="47" t="s">
        <v>105</v>
      </c>
      <c r="B36" s="108">
        <v>7928914.9883290296</v>
      </c>
      <c r="C36" s="102">
        <v>2878697.2354596201</v>
      </c>
      <c r="D36" s="102">
        <v>2127334.6455429099</v>
      </c>
      <c r="E36" s="102">
        <v>1376585.7671811399</v>
      </c>
      <c r="F36" s="102">
        <v>1071592.16585717</v>
      </c>
      <c r="G36" s="102">
        <v>13990.772023829</v>
      </c>
      <c r="H36" s="102">
        <v>155335.01348428</v>
      </c>
      <c r="I36" s="108">
        <v>305379.38879136997</v>
      </c>
    </row>
    <row r="37" spans="1:9" ht="16.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1WwuOPK+Z2sZNoXGItRLCSa+4pAZF9Z79HWWQ7NEuOiEyZGQhHWBh/GybkzXJyQkjuDeu5u0AzaK0vj4Z7yAYg==" saltValue="DPYj0sb9gAqNhagavwvgVA==" spinCount="100000" sheet="1" objects="1" scenarios="1"/>
  <mergeCells count="1">
    <mergeCell ref="A1:B1"/>
  </mergeCells>
  <conditionalFormatting sqref="B8:I36">
    <cfRule type="cellIs" dxfId="298" priority="2" operator="between">
      <formula>0</formula>
      <formula>0.1</formula>
    </cfRule>
    <cfRule type="cellIs" dxfId="297" priority="3" operator="lessThan">
      <formula>0</formula>
    </cfRule>
    <cfRule type="cellIs" dxfId="296" priority="4" operator="greaterThanOrEqual">
      <formula>0.1</formula>
    </cfRule>
  </conditionalFormatting>
  <conditionalFormatting sqref="A1:XFD1048576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Contents'!C42</f>
        <v>Table 2.22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202</v>
      </c>
      <c r="C6" s="54"/>
      <c r="D6" s="54"/>
      <c r="E6" s="54"/>
      <c r="F6" s="38"/>
      <c r="G6" s="54" t="s">
        <v>203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105">
        <v>0</v>
      </c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1246.287</v>
      </c>
      <c r="H13" s="99">
        <v>815.73699999999997</v>
      </c>
      <c r="I13" s="99">
        <v>12.952999999999999</v>
      </c>
      <c r="J13" s="99">
        <v>417.59699999999998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105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137.01</v>
      </c>
      <c r="H20" s="107">
        <v>0</v>
      </c>
      <c r="I20" s="107">
        <v>0</v>
      </c>
      <c r="J20" s="107">
        <v>50.6</v>
      </c>
      <c r="K20" s="6">
        <v>86.41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13.33</v>
      </c>
      <c r="H21" s="99">
        <v>0</v>
      </c>
      <c r="I21" s="99">
        <v>0</v>
      </c>
      <c r="J21" s="99">
        <v>0</v>
      </c>
      <c r="K21" s="105">
        <v>13.33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6782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39.2610236001888</v>
      </c>
      <c r="H23" s="99">
        <v>26.5139576001888</v>
      </c>
      <c r="I23" s="99">
        <v>0</v>
      </c>
      <c r="J23" s="99">
        <v>0</v>
      </c>
      <c r="K23" s="105">
        <v>12.747066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6">
        <v>0</v>
      </c>
      <c r="F24" s="113"/>
      <c r="G24" s="6">
        <v>2462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844.40300000000002</v>
      </c>
      <c r="H26" s="107">
        <v>421.15800000000002</v>
      </c>
      <c r="I26" s="107">
        <v>156.071</v>
      </c>
      <c r="J26" s="107">
        <v>77.703999999999994</v>
      </c>
      <c r="K26" s="6">
        <v>189.47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2.1513229200000001</v>
      </c>
      <c r="H27" s="99">
        <v>0</v>
      </c>
      <c r="I27" s="99">
        <v>3.6032670000000003E-2</v>
      </c>
      <c r="J27" s="99">
        <v>2.5000000000000001E-3</v>
      </c>
      <c r="K27" s="105">
        <v>2.1127902500000002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993</v>
      </c>
      <c r="C32" s="107">
        <v>993</v>
      </c>
      <c r="D32" s="107">
        <v>0</v>
      </c>
      <c r="E32" s="6">
        <v>0</v>
      </c>
      <c r="F32" s="113"/>
      <c r="G32" s="6">
        <v>2887</v>
      </c>
      <c r="H32" s="107">
        <v>393</v>
      </c>
      <c r="I32" s="107">
        <v>287</v>
      </c>
      <c r="J32" s="107">
        <v>1888</v>
      </c>
      <c r="K32" s="6">
        <v>319</v>
      </c>
    </row>
    <row r="33" spans="1:11" ht="16.5" customHeight="1" x14ac:dyDescent="0.3">
      <c r="A33" s="49" t="s">
        <v>101</v>
      </c>
      <c r="B33" s="105">
        <v>503.90212487779002</v>
      </c>
      <c r="C33" s="99">
        <v>0</v>
      </c>
      <c r="D33" s="99">
        <v>0</v>
      </c>
      <c r="E33" s="105">
        <v>503.90212487779002</v>
      </c>
      <c r="F33" s="113"/>
      <c r="G33" s="105">
        <v>452.33670180895302</v>
      </c>
      <c r="H33" s="99">
        <v>0</v>
      </c>
      <c r="I33" s="99">
        <v>0</v>
      </c>
      <c r="J33" s="99">
        <v>0</v>
      </c>
      <c r="K33" s="105">
        <v>452.33670180895302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4178.4610000000002</v>
      </c>
      <c r="H35" s="99">
        <v>404.82499999999999</v>
      </c>
      <c r="I35" s="99">
        <v>68.748000000000005</v>
      </c>
      <c r="J35" s="99">
        <v>1971.78</v>
      </c>
      <c r="K35" s="105">
        <v>1733.1079999999999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awHT2rsJFo445xbQojpCXH/kTntCgiGUACD3P0Sm2qzqmKFwqUnJBQbfuE31kqhlYTjuAozEKMGItxAp36JAw==" saltValue="uaO55fncoumfCKoJutz12g==" spinCount="100000" sheet="1" objects="1" scenarios="1"/>
  <mergeCells count="1">
    <mergeCell ref="A1:B1"/>
  </mergeCells>
  <conditionalFormatting sqref="B12:K35 B8:E11 G8:K11">
    <cfRule type="cellIs" dxfId="23" priority="2" operator="between">
      <formula>0</formula>
      <formula>0.1</formula>
    </cfRule>
    <cfRule type="cellIs" dxfId="22" priority="3" operator="lessThan">
      <formula>0</formula>
    </cfRule>
    <cfRule type="cellIs" dxfId="21" priority="4" operator="greaterThanOrEqual">
      <formula>0.1</formula>
    </cfRule>
  </conditionalFormatting>
  <conditionalFormatting sqref="A1:XFD1048576">
    <cfRule type="cellIs" dxfId="2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Contents'!C43</f>
        <v>Table 2.23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222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</row>
    <row r="13" spans="1:11" ht="16.5" customHeight="1" x14ac:dyDescent="0.3">
      <c r="A13" s="49" t="s">
        <v>81</v>
      </c>
      <c r="B13" s="105">
        <v>77031.399000000005</v>
      </c>
      <c r="C13" s="99">
        <v>11571.784</v>
      </c>
      <c r="D13" s="99">
        <v>32423.339</v>
      </c>
      <c r="E13" s="99">
        <v>32402.342000000001</v>
      </c>
      <c r="F13" s="99">
        <v>106.896</v>
      </c>
      <c r="G13" s="99">
        <v>0</v>
      </c>
      <c r="H13" s="99">
        <v>0</v>
      </c>
      <c r="I13" s="99">
        <v>0</v>
      </c>
      <c r="J13" s="99">
        <v>0</v>
      </c>
      <c r="K13" s="99">
        <v>527.03800000000001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</row>
    <row r="20" spans="1:11" ht="16.5" customHeight="1" x14ac:dyDescent="0.3">
      <c r="A20" s="49" t="s">
        <v>88</v>
      </c>
      <c r="B20" s="6">
        <v>188.75</v>
      </c>
      <c r="C20" s="107">
        <v>0</v>
      </c>
      <c r="D20" s="107">
        <v>25.25</v>
      </c>
      <c r="E20" s="107">
        <v>50</v>
      </c>
      <c r="F20" s="107">
        <v>0</v>
      </c>
      <c r="G20" s="107">
        <v>0</v>
      </c>
      <c r="H20" s="107">
        <v>0</v>
      </c>
      <c r="I20" s="107">
        <v>0</v>
      </c>
      <c r="J20" s="107">
        <v>113.5</v>
      </c>
      <c r="K20" s="107">
        <v>0</v>
      </c>
    </row>
    <row r="21" spans="1:11" ht="16.5" customHeight="1" x14ac:dyDescent="0.3">
      <c r="A21" s="49" t="s">
        <v>89</v>
      </c>
      <c r="B21" s="105">
        <v>1.01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1.01</v>
      </c>
    </row>
    <row r="22" spans="1:11" ht="16.5" customHeight="1" x14ac:dyDescent="0.3">
      <c r="A22" s="49" t="s">
        <v>90</v>
      </c>
      <c r="B22" s="6">
        <v>23881</v>
      </c>
      <c r="C22" s="107">
        <v>1906</v>
      </c>
      <c r="D22" s="107">
        <v>2807</v>
      </c>
      <c r="E22" s="107">
        <v>6603</v>
      </c>
      <c r="F22" s="107">
        <v>501</v>
      </c>
      <c r="G22" s="107">
        <v>2344</v>
      </c>
      <c r="H22" s="107">
        <v>0</v>
      </c>
      <c r="I22" s="107">
        <v>569</v>
      </c>
      <c r="J22" s="107">
        <v>0</v>
      </c>
      <c r="K22" s="107">
        <v>9151</v>
      </c>
    </row>
    <row r="23" spans="1:11" ht="16.5" customHeight="1" x14ac:dyDescent="0.3">
      <c r="A23" s="49" t="s">
        <v>91</v>
      </c>
      <c r="B23" s="105">
        <v>491.59438675879301</v>
      </c>
      <c r="C23" s="99">
        <v>147.87426441090199</v>
      </c>
      <c r="D23" s="99">
        <v>10.844668212653801</v>
      </c>
      <c r="E23" s="99">
        <v>6.3860000000000001</v>
      </c>
      <c r="F23" s="99">
        <v>0</v>
      </c>
      <c r="G23" s="99">
        <v>50.154389719999998</v>
      </c>
      <c r="H23" s="99">
        <v>0</v>
      </c>
      <c r="I23" s="99">
        <v>72.113601720000005</v>
      </c>
      <c r="J23" s="99">
        <v>47.533783679999999</v>
      </c>
      <c r="K23" s="99">
        <v>156.68767901523699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</row>
    <row r="29" spans="1:11" ht="16.5" customHeight="1" x14ac:dyDescent="0.3">
      <c r="A29" s="49" t="s">
        <v>97</v>
      </c>
      <c r="B29" s="105">
        <v>0.7</v>
      </c>
      <c r="C29" s="99">
        <v>0.7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</row>
    <row r="32" spans="1:11" ht="16.5" customHeight="1" x14ac:dyDescent="0.3">
      <c r="A32" s="49" t="s">
        <v>100</v>
      </c>
      <c r="B32" s="6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</row>
    <row r="33" spans="1:11" ht="16.5" customHeight="1" x14ac:dyDescent="0.3">
      <c r="A33" s="49" t="s">
        <v>101</v>
      </c>
      <c r="B33" s="105">
        <v>2586.4743719831299</v>
      </c>
      <c r="C33" s="99">
        <v>0</v>
      </c>
      <c r="D33" s="99">
        <v>0</v>
      </c>
      <c r="E33" s="99">
        <v>0</v>
      </c>
      <c r="F33" s="99">
        <v>0</v>
      </c>
      <c r="G33" s="99">
        <v>299.364787284187</v>
      </c>
      <c r="H33" s="99">
        <v>0</v>
      </c>
      <c r="I33" s="99">
        <v>0</v>
      </c>
      <c r="J33" s="99">
        <v>0</v>
      </c>
      <c r="K33" s="99">
        <v>2287.1095846989401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</row>
    <row r="37" spans="1:11" ht="16.5" customHeight="1" x14ac:dyDescent="0.3">
      <c r="A37" s="39"/>
      <c r="B37" s="59"/>
      <c r="C37" s="59"/>
      <c r="D37" s="59"/>
      <c r="E37" s="59"/>
      <c r="F37" s="59"/>
      <c r="G37" s="59"/>
      <c r="H37" s="59"/>
      <c r="I37" s="59"/>
      <c r="J37" s="59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8qh87+HFkUqnCmBegGtF1TRVKHqdT4yV/iqL9tnJJWWBzwtMqSnNSOu0vZ1QemdaqG/jRs70lOWDOgex1cYFA==" saltValue="o6sNmbp4whFjKVKpnw6CbA==" spinCount="100000" sheet="1" objects="1" scenarios="1"/>
  <mergeCells count="1">
    <mergeCell ref="A1:B1"/>
  </mergeCells>
  <conditionalFormatting sqref="B8:K35">
    <cfRule type="cellIs" dxfId="19" priority="2" operator="between">
      <formula>0</formula>
      <formula>0.1</formula>
    </cfRule>
    <cfRule type="cellIs" dxfId="18" priority="3" operator="lessThan">
      <formula>0</formula>
    </cfRule>
    <cfRule type="cellIs" dxfId="17" priority="4" operator="greaterThanOrEqual">
      <formula>0.1</formula>
    </cfRule>
  </conditionalFormatting>
  <conditionalFormatting sqref="A1:XFD1048576">
    <cfRule type="cellIs" dxfId="16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5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75" t="str">
        <f>'Table of Contents'!C46</f>
        <v>Table 2.24</v>
      </c>
      <c r="B1" s="175"/>
      <c r="C1" s="40"/>
    </row>
    <row r="2" spans="1:11" ht="16.5" customHeight="1" x14ac:dyDescent="0.3">
      <c r="A2" s="4" t="str">
        <f>"AIF: "&amp;'Table of Contents'!A46&amp;", "&amp;'Table of Contents'!A3</f>
        <v>AIF: Total Redemptions, 2016:Q1</v>
      </c>
      <c r="B2" s="1"/>
      <c r="C2" s="42"/>
      <c r="D2" s="43"/>
    </row>
    <row r="3" spans="1:11" ht="16.5" customHeight="1" x14ac:dyDescent="0.3">
      <c r="A3" s="2" t="s">
        <v>110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4" t="s">
        <v>191</v>
      </c>
      <c r="C6" s="54"/>
      <c r="D6" s="54"/>
      <c r="E6" s="54"/>
      <c r="F6" s="54"/>
      <c r="G6" s="54"/>
      <c r="H6" s="54"/>
      <c r="I6" s="54"/>
      <c r="J6" s="54"/>
    </row>
    <row r="7" spans="1:11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1" ht="16.5" customHeight="1" x14ac:dyDescent="0.3">
      <c r="A8" s="46" t="s">
        <v>76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6">
        <v>0</v>
      </c>
    </row>
    <row r="9" spans="1:11" s="61" customFormat="1" ht="16.5" customHeight="1" x14ac:dyDescent="0.3">
      <c r="A9" s="6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05">
        <v>0</v>
      </c>
      <c r="K9" s="41"/>
    </row>
    <row r="10" spans="1:11" ht="16.5" customHeight="1" x14ac:dyDescent="0.3">
      <c r="A10" s="46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6">
        <v>0</v>
      </c>
    </row>
    <row r="11" spans="1:11" ht="16.5" customHeight="1" x14ac:dyDescent="0.3">
      <c r="A11" s="46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105">
        <v>0</v>
      </c>
    </row>
    <row r="12" spans="1:11" ht="16.5" customHeight="1" x14ac:dyDescent="0.3">
      <c r="A12" s="46" t="s">
        <v>80</v>
      </c>
      <c r="B12" s="6">
        <v>183.245981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183.245981</v>
      </c>
      <c r="J12" s="6">
        <v>0</v>
      </c>
    </row>
    <row r="13" spans="1:11" ht="16.5" customHeight="1" x14ac:dyDescent="0.3">
      <c r="A13" s="46" t="s">
        <v>81</v>
      </c>
      <c r="B13" s="105">
        <v>88466.430999999997</v>
      </c>
      <c r="C13" s="99">
        <v>14366.665999999999</v>
      </c>
      <c r="D13" s="99">
        <v>67954.532999999996</v>
      </c>
      <c r="E13" s="99">
        <v>3743.4380000000001</v>
      </c>
      <c r="F13" s="99">
        <v>1525.7850000000001</v>
      </c>
      <c r="G13" s="99">
        <v>0</v>
      </c>
      <c r="H13" s="99">
        <v>25.675999999999998</v>
      </c>
      <c r="I13" s="99">
        <v>0</v>
      </c>
      <c r="J13" s="105">
        <v>850.33299999999997</v>
      </c>
    </row>
    <row r="14" spans="1:11" ht="16.5" customHeight="1" x14ac:dyDescent="0.3">
      <c r="A14" s="46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6">
        <v>0</v>
      </c>
    </row>
    <row r="15" spans="1:11" ht="16.5" customHeight="1" x14ac:dyDescent="0.3">
      <c r="A15" s="46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105">
        <v>0</v>
      </c>
    </row>
    <row r="16" spans="1:11" ht="16.5" customHeight="1" x14ac:dyDescent="0.3">
      <c r="A16" s="46" t="s">
        <v>84</v>
      </c>
      <c r="B16" s="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6">
        <v>0</v>
      </c>
    </row>
    <row r="17" spans="1:10" ht="16.5" customHeight="1" x14ac:dyDescent="0.3">
      <c r="A17" s="46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105">
        <v>0</v>
      </c>
    </row>
    <row r="18" spans="1:10" ht="16.5" customHeight="1" x14ac:dyDescent="0.3">
      <c r="A18" s="46" t="s">
        <v>86</v>
      </c>
      <c r="B18" s="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6">
        <v>0</v>
      </c>
    </row>
    <row r="19" spans="1:10" ht="16.5" customHeight="1" x14ac:dyDescent="0.3">
      <c r="A19" s="46" t="s">
        <v>87</v>
      </c>
      <c r="B19" s="105">
        <v>40615</v>
      </c>
      <c r="C19" s="99">
        <v>0</v>
      </c>
      <c r="D19" s="99">
        <v>0</v>
      </c>
      <c r="E19" s="99">
        <v>0</v>
      </c>
      <c r="F19" s="99">
        <v>2008</v>
      </c>
      <c r="G19" s="99">
        <v>0</v>
      </c>
      <c r="H19" s="99">
        <v>0</v>
      </c>
      <c r="I19" s="99">
        <v>98</v>
      </c>
      <c r="J19" s="105">
        <v>38509</v>
      </c>
    </row>
    <row r="20" spans="1:10" ht="16.5" customHeight="1" x14ac:dyDescent="0.3">
      <c r="A20" s="46" t="s">
        <v>88</v>
      </c>
      <c r="B20" s="6">
        <v>524.66</v>
      </c>
      <c r="C20" s="107">
        <v>0</v>
      </c>
      <c r="D20" s="107">
        <v>94.37</v>
      </c>
      <c r="E20" s="107">
        <v>0</v>
      </c>
      <c r="F20" s="107">
        <v>0</v>
      </c>
      <c r="G20" s="107">
        <v>0</v>
      </c>
      <c r="H20" s="107">
        <v>216.94</v>
      </c>
      <c r="I20" s="107">
        <v>0</v>
      </c>
      <c r="J20" s="6">
        <v>213.35</v>
      </c>
    </row>
    <row r="21" spans="1:10" ht="16.5" customHeight="1" x14ac:dyDescent="0.3">
      <c r="A21" s="46" t="s">
        <v>89</v>
      </c>
      <c r="B21" s="105">
        <v>427.68</v>
      </c>
      <c r="C21" s="99">
        <v>71.97</v>
      </c>
      <c r="D21" s="99">
        <v>31.34</v>
      </c>
      <c r="E21" s="99">
        <v>238.25</v>
      </c>
      <c r="F21" s="99">
        <v>0</v>
      </c>
      <c r="G21" s="99">
        <v>0</v>
      </c>
      <c r="H21" s="99">
        <v>0.65</v>
      </c>
      <c r="I21" s="99">
        <v>0</v>
      </c>
      <c r="J21" s="105">
        <v>85.47</v>
      </c>
    </row>
    <row r="22" spans="1:10" ht="16.5" customHeight="1" x14ac:dyDescent="0.3">
      <c r="A22" s="46" t="s">
        <v>90</v>
      </c>
      <c r="B22" s="6">
        <v>34608</v>
      </c>
      <c r="C22" s="107">
        <v>1791</v>
      </c>
      <c r="D22" s="107">
        <v>3653</v>
      </c>
      <c r="E22" s="107">
        <v>14449</v>
      </c>
      <c r="F22" s="107">
        <v>5832</v>
      </c>
      <c r="G22" s="107">
        <v>0</v>
      </c>
      <c r="H22" s="107">
        <v>0</v>
      </c>
      <c r="I22" s="107">
        <v>653</v>
      </c>
      <c r="J22" s="6">
        <v>8230</v>
      </c>
    </row>
    <row r="23" spans="1:10" ht="16.5" customHeight="1" x14ac:dyDescent="0.3">
      <c r="A23" s="46" t="s">
        <v>91</v>
      </c>
      <c r="B23" s="105">
        <v>763.43147702447004</v>
      </c>
      <c r="C23" s="99">
        <v>61.207717140597502</v>
      </c>
      <c r="D23" s="99">
        <v>41.211656419999997</v>
      </c>
      <c r="E23" s="99">
        <v>37.853578259999999</v>
      </c>
      <c r="F23" s="99">
        <v>0</v>
      </c>
      <c r="G23" s="99">
        <v>0</v>
      </c>
      <c r="H23" s="99">
        <v>0</v>
      </c>
      <c r="I23" s="99">
        <v>32.265629220000001</v>
      </c>
      <c r="J23" s="105">
        <v>590.89289598387199</v>
      </c>
    </row>
    <row r="24" spans="1:10" ht="16.5" customHeight="1" x14ac:dyDescent="0.3">
      <c r="A24" s="46" t="s">
        <v>92</v>
      </c>
      <c r="B24" s="6">
        <v>22530</v>
      </c>
      <c r="C24" s="107">
        <v>3565</v>
      </c>
      <c r="D24" s="107">
        <v>13314</v>
      </c>
      <c r="E24" s="107">
        <v>583</v>
      </c>
      <c r="F24" s="107">
        <v>0</v>
      </c>
      <c r="G24" s="107">
        <v>0</v>
      </c>
      <c r="H24" s="107">
        <v>0</v>
      </c>
      <c r="I24" s="107">
        <v>1002</v>
      </c>
      <c r="J24" s="6">
        <v>4066</v>
      </c>
    </row>
    <row r="25" spans="1:10" ht="16.5" customHeight="1" x14ac:dyDescent="0.3">
      <c r="A25" s="46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05">
        <v>0</v>
      </c>
    </row>
    <row r="26" spans="1:10" ht="16.5" customHeight="1" x14ac:dyDescent="0.3">
      <c r="A26" s="46" t="s">
        <v>94</v>
      </c>
      <c r="B26" s="6">
        <v>5641.326</v>
      </c>
      <c r="C26" s="107">
        <v>1292.6579999999999</v>
      </c>
      <c r="D26" s="107">
        <v>1365.4739999999999</v>
      </c>
      <c r="E26" s="107">
        <v>743.23</v>
      </c>
      <c r="F26" s="107">
        <v>1179.973</v>
      </c>
      <c r="G26" s="107">
        <v>0</v>
      </c>
      <c r="H26" s="107">
        <v>556.69600000000003</v>
      </c>
      <c r="I26" s="107">
        <v>33.965000000000003</v>
      </c>
      <c r="J26" s="6">
        <v>469.33</v>
      </c>
    </row>
    <row r="27" spans="1:10" ht="16.5" customHeight="1" x14ac:dyDescent="0.3">
      <c r="A27" s="46" t="s">
        <v>95</v>
      </c>
      <c r="B27" s="105">
        <v>479.94517292</v>
      </c>
      <c r="C27" s="99">
        <v>0.13141564</v>
      </c>
      <c r="D27" s="99">
        <v>8.4270362100000007</v>
      </c>
      <c r="E27" s="99">
        <v>5.99240466</v>
      </c>
      <c r="F27" s="99">
        <v>239.12524726999999</v>
      </c>
      <c r="G27" s="99">
        <v>35.478426900000002</v>
      </c>
      <c r="H27" s="99">
        <v>0.14161931999999999</v>
      </c>
      <c r="I27" s="99">
        <v>0</v>
      </c>
      <c r="J27" s="105">
        <v>190.64902291999999</v>
      </c>
    </row>
    <row r="28" spans="1:10" ht="16.5" customHeight="1" x14ac:dyDescent="0.3">
      <c r="A28" s="46" t="s">
        <v>96</v>
      </c>
      <c r="B28" s="6">
        <v>22.184000000000001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1.54</v>
      </c>
      <c r="I28" s="107">
        <v>0</v>
      </c>
      <c r="J28" s="6">
        <v>20.643999999999998</v>
      </c>
    </row>
    <row r="29" spans="1:10" ht="16.5" customHeight="1" x14ac:dyDescent="0.3">
      <c r="A29" s="46" t="s">
        <v>97</v>
      </c>
      <c r="B29" s="105">
        <v>176.75800000000001</v>
      </c>
      <c r="C29" s="99">
        <v>0</v>
      </c>
      <c r="D29" s="99">
        <v>0</v>
      </c>
      <c r="E29" s="99">
        <v>54.241</v>
      </c>
      <c r="F29" s="99">
        <v>89.983000000000004</v>
      </c>
      <c r="G29" s="99">
        <v>0</v>
      </c>
      <c r="H29" s="99">
        <v>0</v>
      </c>
      <c r="I29" s="99">
        <v>32.533999999999999</v>
      </c>
      <c r="J29" s="105">
        <v>0</v>
      </c>
    </row>
    <row r="30" spans="1:10" ht="16.5" customHeight="1" x14ac:dyDescent="0.3">
      <c r="A30" s="46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6">
        <v>0</v>
      </c>
    </row>
    <row r="31" spans="1:10" ht="16.5" customHeight="1" x14ac:dyDescent="0.3">
      <c r="A31" s="46" t="s">
        <v>99</v>
      </c>
      <c r="B31" s="105">
        <v>2958</v>
      </c>
      <c r="C31" s="99">
        <v>536</v>
      </c>
      <c r="D31" s="99">
        <v>711</v>
      </c>
      <c r="E31" s="99">
        <v>143</v>
      </c>
      <c r="F31" s="99">
        <v>11</v>
      </c>
      <c r="G31" s="99">
        <v>1453</v>
      </c>
      <c r="H31" s="99">
        <v>20</v>
      </c>
      <c r="I31" s="99">
        <v>0</v>
      </c>
      <c r="J31" s="105">
        <v>84</v>
      </c>
    </row>
    <row r="32" spans="1:10" ht="16.5" customHeight="1" x14ac:dyDescent="0.3">
      <c r="A32" s="46" t="s">
        <v>100</v>
      </c>
      <c r="B32" s="6">
        <v>12729</v>
      </c>
      <c r="C32" s="107">
        <v>2561</v>
      </c>
      <c r="D32" s="107">
        <v>873</v>
      </c>
      <c r="E32" s="107">
        <v>3483</v>
      </c>
      <c r="F32" s="107">
        <v>86</v>
      </c>
      <c r="G32" s="107">
        <v>0</v>
      </c>
      <c r="H32" s="107">
        <v>1778</v>
      </c>
      <c r="I32" s="107">
        <v>0</v>
      </c>
      <c r="J32" s="6">
        <v>3948</v>
      </c>
    </row>
    <row r="33" spans="1:10" ht="16.5" customHeight="1" x14ac:dyDescent="0.3">
      <c r="A33" s="46" t="s">
        <v>101</v>
      </c>
      <c r="B33" s="105">
        <v>3109.6667341959601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176.82701558199901</v>
      </c>
      <c r="J33" s="105">
        <v>2932.83971861396</v>
      </c>
    </row>
    <row r="34" spans="1:10" ht="16.5" customHeight="1" x14ac:dyDescent="0.3">
      <c r="A34" s="46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6">
        <v>0</v>
      </c>
    </row>
    <row r="35" spans="1:10" ht="16.5" customHeight="1" x14ac:dyDescent="0.3">
      <c r="A35" s="46" t="s">
        <v>103</v>
      </c>
      <c r="B35" s="105">
        <v>8669.9653799999996</v>
      </c>
      <c r="C35" s="99">
        <v>745.601</v>
      </c>
      <c r="D35" s="99">
        <v>351.30900000000003</v>
      </c>
      <c r="E35" s="99">
        <v>2135.58</v>
      </c>
      <c r="F35" s="99">
        <v>30.636379999999999</v>
      </c>
      <c r="G35" s="99">
        <v>327.73599999999999</v>
      </c>
      <c r="H35" s="99">
        <v>135.72800000000001</v>
      </c>
      <c r="I35" s="99">
        <v>2212.9229999999998</v>
      </c>
      <c r="J35" s="105">
        <v>2730.4520000000002</v>
      </c>
    </row>
  </sheetData>
  <sheetProtection algorithmName="SHA-512" hashValue="rRWeLW+xBN0LQ43L39tNoOlbIS8bjYUCZ46JDgnGWRtDut4Ou2hUm3D9cNXHUEVJe4zdPoN2rJOHzVUQzoBZaQ==" saltValue="j5Q4l4iJilKgCs/xdpEnSQ==" spinCount="100000" sheet="1" objects="1" scenarios="1"/>
  <mergeCells count="1">
    <mergeCell ref="A1:B1"/>
  </mergeCells>
  <conditionalFormatting sqref="B8:J35">
    <cfRule type="cellIs" dxfId="15" priority="2" operator="between">
      <formula>0</formula>
      <formula>0.1</formula>
    </cfRule>
    <cfRule type="cellIs" dxfId="14" priority="3" operator="lessThan">
      <formula>0</formula>
    </cfRule>
    <cfRule type="cellIs" dxfId="13" priority="4" operator="greaterThanOrEqual">
      <formula>0.1</formula>
    </cfRule>
  </conditionalFormatting>
  <conditionalFormatting sqref="A1:XFD1048576">
    <cfRule type="cellIs" dxfId="12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4" ht="16.5" customHeight="1" x14ac:dyDescent="0.3">
      <c r="A1" s="175" t="str">
        <f>'Table of Contents'!C47</f>
        <v>Table 2.25</v>
      </c>
      <c r="B1" s="175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2016:Q1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4" t="s">
        <v>221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4" ht="16.5" customHeight="1" thickBot="1" x14ac:dyDescent="0.35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4" ht="16.5" customHeight="1" x14ac:dyDescent="0.3">
      <c r="A8" s="49" t="s">
        <v>76</v>
      </c>
      <c r="B8" s="13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" t="e">
        <f>#REF!</f>
        <v>#REF!</v>
      </c>
      <c r="L8" s="121">
        <v>0</v>
      </c>
      <c r="M8" s="129">
        <v>0</v>
      </c>
    </row>
    <row r="9" spans="1:14" s="52" customFormat="1" ht="16.5" customHeight="1" x14ac:dyDescent="0.3">
      <c r="A9" s="50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123">
        <v>0</v>
      </c>
      <c r="K9" s="128" t="e">
        <f>#REF!</f>
        <v>#REF!</v>
      </c>
      <c r="L9" s="33">
        <v>0</v>
      </c>
      <c r="M9" s="123">
        <v>0</v>
      </c>
      <c r="N9" s="7"/>
    </row>
    <row r="10" spans="1:14" ht="16.5" customHeight="1" x14ac:dyDescent="0.3">
      <c r="A10" s="49" t="s">
        <v>78</v>
      </c>
      <c r="B10" s="12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  <c r="K10" s="128" t="e">
        <f>#REF!</f>
        <v>#REF!</v>
      </c>
      <c r="L10" s="130">
        <v>0</v>
      </c>
      <c r="M10" s="124">
        <v>0</v>
      </c>
    </row>
    <row r="11" spans="1:14" ht="16.5" customHeight="1" x14ac:dyDescent="0.3">
      <c r="A11" s="49" t="s">
        <v>79</v>
      </c>
      <c r="B11" s="123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  <c r="K11" s="128" t="e">
        <f>#REF!</f>
        <v>#REF!</v>
      </c>
      <c r="L11" s="33">
        <v>0</v>
      </c>
      <c r="M11" s="123">
        <v>0</v>
      </c>
    </row>
    <row r="12" spans="1:14" ht="16.5" customHeight="1" x14ac:dyDescent="0.3">
      <c r="A12" s="49" t="s">
        <v>80</v>
      </c>
      <c r="B12" s="124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4">
        <v>0</v>
      </c>
      <c r="K12" s="128" t="e">
        <f>#REF!</f>
        <v>#REF!</v>
      </c>
      <c r="L12" s="130">
        <v>0</v>
      </c>
      <c r="M12" s="124">
        <v>0</v>
      </c>
    </row>
    <row r="13" spans="1:14" ht="16.5" customHeight="1" x14ac:dyDescent="0.3">
      <c r="A13" s="49" t="s">
        <v>81</v>
      </c>
      <c r="B13" s="123">
        <v>850.33299999999997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519.81899999999996</v>
      </c>
      <c r="J13" s="123">
        <v>330.51400000000001</v>
      </c>
      <c r="K13" s="128" t="e">
        <f>#REF!</f>
        <v>#REF!</v>
      </c>
      <c r="L13" s="33">
        <v>0</v>
      </c>
      <c r="M13" s="123">
        <v>0</v>
      </c>
    </row>
    <row r="14" spans="1:14" ht="16.5" customHeight="1" x14ac:dyDescent="0.3">
      <c r="A14" s="49" t="s">
        <v>82</v>
      </c>
      <c r="B14" s="124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4">
        <v>0</v>
      </c>
      <c r="K14" s="128" t="e">
        <f>#REF!</f>
        <v>#REF!</v>
      </c>
      <c r="L14" s="130">
        <v>0</v>
      </c>
      <c r="M14" s="124">
        <v>0</v>
      </c>
    </row>
    <row r="15" spans="1:14" ht="16.5" customHeight="1" x14ac:dyDescent="0.3">
      <c r="A15" s="49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123">
        <v>0</v>
      </c>
      <c r="K15" s="128" t="e">
        <f>#REF!</f>
        <v>#REF!</v>
      </c>
      <c r="L15" s="33">
        <v>0</v>
      </c>
      <c r="M15" s="123">
        <v>0</v>
      </c>
    </row>
    <row r="16" spans="1:14" ht="16.5" customHeight="1" x14ac:dyDescent="0.3">
      <c r="A16" s="49" t="s">
        <v>84</v>
      </c>
      <c r="B16" s="124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4">
        <v>0</v>
      </c>
      <c r="K16" s="128" t="e">
        <f>#REF!</f>
        <v>#REF!</v>
      </c>
      <c r="L16" s="130">
        <v>0</v>
      </c>
      <c r="M16" s="124">
        <v>0</v>
      </c>
    </row>
    <row r="17" spans="1:13" ht="16.5" customHeight="1" x14ac:dyDescent="0.3">
      <c r="A17" s="49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123">
        <v>0</v>
      </c>
      <c r="K17" s="128" t="e">
        <f>#REF!</f>
        <v>#REF!</v>
      </c>
      <c r="L17" s="33">
        <v>0</v>
      </c>
      <c r="M17" s="123">
        <v>0</v>
      </c>
    </row>
    <row r="18" spans="1:13" ht="16.5" customHeight="1" x14ac:dyDescent="0.3">
      <c r="A18" s="49" t="s">
        <v>86</v>
      </c>
      <c r="B18" s="124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4">
        <v>0</v>
      </c>
      <c r="K18" s="128" t="e">
        <f>#REF!</f>
        <v>#REF!</v>
      </c>
      <c r="L18" s="130">
        <v>0</v>
      </c>
      <c r="M18" s="124">
        <v>0</v>
      </c>
    </row>
    <row r="19" spans="1:13" ht="16.5" customHeight="1" x14ac:dyDescent="0.3">
      <c r="A19" s="49" t="s">
        <v>87</v>
      </c>
      <c r="B19" s="123">
        <v>38509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123">
        <v>0</v>
      </c>
      <c r="K19" s="128" t="e">
        <f>#REF!</f>
        <v>#REF!</v>
      </c>
      <c r="L19" s="33">
        <v>0</v>
      </c>
      <c r="M19" s="123">
        <v>0</v>
      </c>
    </row>
    <row r="20" spans="1:13" ht="16.5" customHeight="1" x14ac:dyDescent="0.3">
      <c r="A20" s="49" t="s">
        <v>88</v>
      </c>
      <c r="B20" s="124">
        <v>213.35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213.35</v>
      </c>
      <c r="J20" s="124">
        <v>0</v>
      </c>
      <c r="K20" s="128" t="e">
        <f>#REF!</f>
        <v>#REF!</v>
      </c>
      <c r="L20" s="130">
        <v>213.35</v>
      </c>
      <c r="M20" s="124">
        <v>0</v>
      </c>
    </row>
    <row r="21" spans="1:13" ht="16.5" customHeight="1" x14ac:dyDescent="0.3">
      <c r="A21" s="49" t="s">
        <v>89</v>
      </c>
      <c r="B21" s="123">
        <v>85.47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24.15</v>
      </c>
      <c r="I21" s="32">
        <v>4.07</v>
      </c>
      <c r="J21" s="123">
        <v>57.25</v>
      </c>
      <c r="K21" s="128" t="e">
        <f>#REF!</f>
        <v>#REF!</v>
      </c>
      <c r="L21" s="33">
        <v>57.25</v>
      </c>
      <c r="M21" s="123">
        <v>0</v>
      </c>
    </row>
    <row r="22" spans="1:13" ht="16.5" customHeight="1" x14ac:dyDescent="0.3">
      <c r="A22" s="49" t="s">
        <v>90</v>
      </c>
      <c r="B22" s="124">
        <v>8230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772</v>
      </c>
      <c r="I22" s="125">
        <v>0</v>
      </c>
      <c r="J22" s="124">
        <v>7458</v>
      </c>
      <c r="K22" s="128" t="e">
        <f>#REF!</f>
        <v>#REF!</v>
      </c>
      <c r="L22" s="130">
        <v>0</v>
      </c>
      <c r="M22" s="124">
        <v>0</v>
      </c>
    </row>
    <row r="23" spans="1:13" ht="16.5" customHeight="1" x14ac:dyDescent="0.3">
      <c r="A23" s="49" t="s">
        <v>91</v>
      </c>
      <c r="B23" s="123">
        <v>590.89289598387199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83.088204000000005</v>
      </c>
      <c r="I23" s="32">
        <v>29.851184806379599</v>
      </c>
      <c r="J23" s="123">
        <v>477.95350717749199</v>
      </c>
      <c r="K23" s="128" t="e">
        <f>#REF!</f>
        <v>#REF!</v>
      </c>
      <c r="L23" s="33">
        <v>590.89189598387202</v>
      </c>
      <c r="M23" s="123">
        <v>1E-3</v>
      </c>
    </row>
    <row r="24" spans="1:13" ht="16.5" customHeight="1" x14ac:dyDescent="0.3">
      <c r="A24" s="49" t="s">
        <v>92</v>
      </c>
      <c r="B24" s="124">
        <v>4066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1087</v>
      </c>
      <c r="I24" s="125">
        <v>1382</v>
      </c>
      <c r="J24" s="124">
        <v>1597</v>
      </c>
      <c r="K24" s="128" t="e">
        <f>#REF!</f>
        <v>#REF!</v>
      </c>
      <c r="L24" s="130">
        <v>0</v>
      </c>
      <c r="M24" s="124">
        <v>0</v>
      </c>
    </row>
    <row r="25" spans="1:13" ht="16.5" customHeight="1" x14ac:dyDescent="0.3">
      <c r="A25" s="49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  <c r="K25" s="128" t="e">
        <f>#REF!</f>
        <v>#REF!</v>
      </c>
      <c r="L25" s="33">
        <v>0</v>
      </c>
      <c r="M25" s="123">
        <v>0</v>
      </c>
    </row>
    <row r="26" spans="1:13" ht="16.5" customHeight="1" x14ac:dyDescent="0.3">
      <c r="A26" s="49" t="s">
        <v>94</v>
      </c>
      <c r="B26" s="124">
        <v>469.33</v>
      </c>
      <c r="C26" s="125">
        <v>0</v>
      </c>
      <c r="D26" s="125">
        <v>0</v>
      </c>
      <c r="E26" s="125">
        <v>0</v>
      </c>
      <c r="F26" s="125">
        <v>0</v>
      </c>
      <c r="G26" s="125">
        <v>64.475999999999999</v>
      </c>
      <c r="H26" s="125">
        <v>395.57499999999999</v>
      </c>
      <c r="I26" s="125">
        <v>0</v>
      </c>
      <c r="J26" s="124">
        <v>9.2769999999999992</v>
      </c>
      <c r="K26" s="128" t="e">
        <f>#REF!</f>
        <v>#REF!</v>
      </c>
      <c r="L26" s="130">
        <v>0</v>
      </c>
      <c r="M26" s="124">
        <v>0</v>
      </c>
    </row>
    <row r="27" spans="1:13" ht="16.5" customHeight="1" x14ac:dyDescent="0.3">
      <c r="A27" s="49" t="s">
        <v>95</v>
      </c>
      <c r="B27" s="123">
        <v>190.64902291999999</v>
      </c>
      <c r="C27" s="32">
        <v>0</v>
      </c>
      <c r="D27" s="32">
        <v>0</v>
      </c>
      <c r="E27" s="32">
        <v>0</v>
      </c>
      <c r="F27" s="32">
        <v>48.531681599999999</v>
      </c>
      <c r="G27" s="32">
        <v>0</v>
      </c>
      <c r="H27" s="32">
        <v>4.0775303799999998</v>
      </c>
      <c r="I27" s="32">
        <v>0</v>
      </c>
      <c r="J27" s="123">
        <v>138.03981094</v>
      </c>
      <c r="K27" s="128" t="e">
        <f>#REF!</f>
        <v>#REF!</v>
      </c>
      <c r="L27" s="33">
        <v>190.36547636</v>
      </c>
      <c r="M27" s="123">
        <v>0.28354656</v>
      </c>
    </row>
    <row r="28" spans="1:13" ht="16.5" customHeight="1" x14ac:dyDescent="0.3">
      <c r="A28" s="49" t="s">
        <v>96</v>
      </c>
      <c r="B28" s="124">
        <v>20.643999999999998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4">
        <v>20.643999999999998</v>
      </c>
      <c r="K28" s="128" t="e">
        <f>#REF!</f>
        <v>#REF!</v>
      </c>
      <c r="L28" s="130">
        <v>0</v>
      </c>
      <c r="M28" s="124">
        <v>0</v>
      </c>
    </row>
    <row r="29" spans="1:13" ht="16.5" customHeight="1" x14ac:dyDescent="0.3">
      <c r="A29" s="49" t="s">
        <v>97</v>
      </c>
      <c r="B29" s="123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23">
        <v>0</v>
      </c>
      <c r="K29" s="128" t="e">
        <f>#REF!</f>
        <v>#REF!</v>
      </c>
      <c r="L29" s="33">
        <v>0</v>
      </c>
      <c r="M29" s="123">
        <v>0</v>
      </c>
    </row>
    <row r="30" spans="1:13" ht="16.5" customHeight="1" x14ac:dyDescent="0.3">
      <c r="A30" s="49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  <c r="K30" s="128" t="e">
        <f>#REF!</f>
        <v>#REF!</v>
      </c>
      <c r="L30" s="130">
        <v>0</v>
      </c>
      <c r="M30" s="124">
        <v>0</v>
      </c>
    </row>
    <row r="31" spans="1:13" ht="16.5" customHeight="1" x14ac:dyDescent="0.3">
      <c r="A31" s="49" t="s">
        <v>99</v>
      </c>
      <c r="B31" s="123">
        <v>84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84</v>
      </c>
      <c r="J31" s="123">
        <v>0</v>
      </c>
      <c r="K31" s="128" t="e">
        <f>#REF!</f>
        <v>#REF!</v>
      </c>
      <c r="L31" s="33">
        <v>84</v>
      </c>
      <c r="M31" s="123">
        <v>0</v>
      </c>
    </row>
    <row r="32" spans="1:13" ht="16.5" customHeight="1" x14ac:dyDescent="0.3">
      <c r="A32" s="49" t="s">
        <v>100</v>
      </c>
      <c r="B32" s="124">
        <v>3948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3355</v>
      </c>
      <c r="J32" s="124">
        <v>593</v>
      </c>
      <c r="K32" s="128" t="e">
        <f>#REF!</f>
        <v>#REF!</v>
      </c>
      <c r="L32" s="130">
        <v>593</v>
      </c>
      <c r="M32" s="124">
        <v>0</v>
      </c>
    </row>
    <row r="33" spans="1:13" ht="16.5" customHeight="1" x14ac:dyDescent="0.3">
      <c r="A33" s="49" t="s">
        <v>101</v>
      </c>
      <c r="B33" s="123">
        <v>2932.83971861396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227.48941022509899</v>
      </c>
      <c r="J33" s="123">
        <v>2705.35030838886</v>
      </c>
      <c r="K33" s="128" t="e">
        <f>#REF!</f>
        <v>#REF!</v>
      </c>
      <c r="L33" s="33">
        <v>0</v>
      </c>
      <c r="M33" s="123">
        <v>0</v>
      </c>
    </row>
    <row r="34" spans="1:13" ht="16.5" customHeight="1" x14ac:dyDescent="0.3">
      <c r="A34" s="49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4">
        <v>0</v>
      </c>
      <c r="K34" s="128" t="e">
        <f>#REF!</f>
        <v>#REF!</v>
      </c>
      <c r="L34" s="130">
        <v>0</v>
      </c>
      <c r="M34" s="124">
        <v>0</v>
      </c>
    </row>
    <row r="35" spans="1:13" ht="16.5" customHeight="1" x14ac:dyDescent="0.3">
      <c r="A35" s="49" t="s">
        <v>103</v>
      </c>
      <c r="B35" s="123">
        <v>2730.4520000000002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123">
        <v>2730.4520000000002</v>
      </c>
      <c r="K35" s="128" t="e">
        <f>#REF!</f>
        <v>#REF!</v>
      </c>
      <c r="L35" s="33">
        <v>2730.4520000000002</v>
      </c>
      <c r="M35" s="123">
        <v>0</v>
      </c>
    </row>
    <row r="36" spans="1:13" ht="16.5" customHeight="1" x14ac:dyDescent="0.3">
      <c r="K36" s="1"/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usnvgeIGVNREEuu1Z8rQpwiNOG7VTGVre4qKZvkmXgBG7JENL43K2XydkHM5xiFaF1IFufmRfhqo/zFnMRgaA==" saltValue="ldVmEiA5zNlPVPcnBAS9WA==" spinCount="100000" sheet="1" objects="1" scenarios="1"/>
  <mergeCells count="1">
    <mergeCell ref="A1:B1"/>
  </mergeCells>
  <conditionalFormatting sqref="B9:M35 B8:J8 L8:M8">
    <cfRule type="cellIs" dxfId="11" priority="2" operator="between">
      <formula>0</formula>
      <formula>0.1</formula>
    </cfRule>
    <cfRule type="cellIs" dxfId="10" priority="3" operator="lessThan">
      <formula>0</formula>
    </cfRule>
    <cfRule type="cellIs" dxfId="9" priority="4" operator="greaterThanOrEqual">
      <formula>0.1</formula>
    </cfRule>
  </conditionalFormatting>
  <conditionalFormatting sqref="A1:XFD1048576">
    <cfRule type="cellIs" dxfId="8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Contents'!C48</f>
        <v>Table 2.26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204</v>
      </c>
      <c r="C6" s="54"/>
      <c r="D6" s="54"/>
      <c r="E6" s="54"/>
      <c r="F6" s="38"/>
      <c r="G6" s="54" t="s">
        <v>205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17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99">
        <v>0</v>
      </c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99">
        <v>0</v>
      </c>
      <c r="F13" s="113"/>
      <c r="G13" s="105">
        <v>2536.8319999999999</v>
      </c>
      <c r="H13" s="99">
        <v>453.82400000000001</v>
      </c>
      <c r="I13" s="99">
        <v>19.059000000000001</v>
      </c>
      <c r="J13" s="99">
        <v>2063.9490000000001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107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107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99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107">
        <v>0</v>
      </c>
      <c r="F20" s="113"/>
      <c r="G20" s="6">
        <v>203.39</v>
      </c>
      <c r="H20" s="107">
        <v>0</v>
      </c>
      <c r="I20" s="107">
        <v>0</v>
      </c>
      <c r="J20" s="107">
        <v>20.69</v>
      </c>
      <c r="K20" s="6">
        <v>182.7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99">
        <v>0</v>
      </c>
      <c r="F21" s="113"/>
      <c r="G21" s="105">
        <v>6.67</v>
      </c>
      <c r="H21" s="99">
        <v>0</v>
      </c>
      <c r="I21" s="99">
        <v>0</v>
      </c>
      <c r="J21" s="99">
        <v>0</v>
      </c>
      <c r="K21" s="105">
        <v>6.67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107">
        <v>0</v>
      </c>
      <c r="F22" s="113"/>
      <c r="G22" s="6">
        <v>5702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7</v>
      </c>
      <c r="C23" s="99">
        <v>0</v>
      </c>
      <c r="D23" s="99">
        <v>0</v>
      </c>
      <c r="E23" s="99">
        <v>0</v>
      </c>
      <c r="F23" s="113"/>
      <c r="G23" s="105">
        <v>55.023314933216199</v>
      </c>
      <c r="H23" s="99">
        <v>3.6339999999999999</v>
      </c>
      <c r="I23" s="99">
        <v>0.56000000000000005</v>
      </c>
      <c r="J23" s="99">
        <v>0</v>
      </c>
      <c r="K23" s="105">
        <v>50.829314933216203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13"/>
      <c r="G24" s="6">
        <v>3010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13"/>
      <c r="G26" s="6">
        <v>1460.4680000000001</v>
      </c>
      <c r="H26" s="107">
        <v>801.96900000000005</v>
      </c>
      <c r="I26" s="107">
        <v>234.786</v>
      </c>
      <c r="J26" s="107">
        <v>143.642</v>
      </c>
      <c r="K26" s="6">
        <v>280.07100000000003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113"/>
      <c r="G27" s="105">
        <v>41.179946639999997</v>
      </c>
      <c r="H27" s="99">
        <v>0</v>
      </c>
      <c r="I27" s="99">
        <v>0.76264122999999995</v>
      </c>
      <c r="J27" s="99">
        <v>0.39828777999999998</v>
      </c>
      <c r="K27" s="105">
        <v>40.01901763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99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333</v>
      </c>
      <c r="C31" s="99">
        <v>333</v>
      </c>
      <c r="D31" s="99">
        <v>0</v>
      </c>
      <c r="E31" s="99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69.851040057001995</v>
      </c>
      <c r="C32" s="107">
        <v>0</v>
      </c>
      <c r="D32" s="107">
        <v>0</v>
      </c>
      <c r="E32" s="107">
        <v>69.851040057001995</v>
      </c>
      <c r="F32" s="113"/>
      <c r="G32" s="6">
        <v>2716</v>
      </c>
      <c r="H32" s="107">
        <v>291</v>
      </c>
      <c r="I32" s="107">
        <v>393</v>
      </c>
      <c r="J32" s="107">
        <v>1397</v>
      </c>
      <c r="K32" s="6">
        <v>635</v>
      </c>
    </row>
    <row r="33" spans="1:11" ht="16.5" customHeight="1" x14ac:dyDescent="0.3">
      <c r="A33" s="49" t="s">
        <v>101</v>
      </c>
      <c r="B33" s="105">
        <v>0</v>
      </c>
      <c r="C33" s="99">
        <v>0</v>
      </c>
      <c r="D33" s="99">
        <v>0</v>
      </c>
      <c r="E33" s="99">
        <v>0</v>
      </c>
      <c r="F33" s="113"/>
      <c r="G33" s="105">
        <v>413.08567802752901</v>
      </c>
      <c r="H33" s="99">
        <v>0</v>
      </c>
      <c r="I33" s="99">
        <v>0</v>
      </c>
      <c r="J33" s="99">
        <v>0</v>
      </c>
      <c r="K33" s="105">
        <v>413.08567802752901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107.19</v>
      </c>
      <c r="C35" s="99">
        <v>35.799999999999997</v>
      </c>
      <c r="D35" s="99">
        <v>0</v>
      </c>
      <c r="E35" s="99">
        <v>64.39</v>
      </c>
      <c r="F35" s="113"/>
      <c r="G35" s="105">
        <v>3977.0909999999999</v>
      </c>
      <c r="H35" s="99">
        <v>400.83499999999998</v>
      </c>
      <c r="I35" s="99">
        <v>20.968</v>
      </c>
      <c r="J35" s="99">
        <v>1852.855</v>
      </c>
      <c r="K35" s="105">
        <v>1702.433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VxWS4pFHxYp3uXkAxrMiTpafKSI4pbA3g74IMcX/eLw4BRybBLnRrlcbHOqoizx8GZyN2w57H/DPfeQCQHcaQ==" saltValue="zvqE3WGtkoIip6J5XbjNHA==" spinCount="100000" sheet="1" objects="1" scenarios="1"/>
  <mergeCells count="1">
    <mergeCell ref="A1:B1"/>
  </mergeCells>
  <conditionalFormatting sqref="B12:K35 B8:E35 G8:L35">
    <cfRule type="cellIs" dxfId="7" priority="2" operator="between">
      <formula>0</formula>
      <formula>0.1</formula>
    </cfRule>
    <cfRule type="cellIs" dxfId="6" priority="3" operator="lessThan">
      <formula>0</formula>
    </cfRule>
    <cfRule type="cellIs" dxfId="5" priority="4" operator="greaterThanOrEqual">
      <formula>0.1</formula>
    </cfRule>
  </conditionalFormatting>
  <conditionalFormatting sqref="A1:XFD1048576">
    <cfRule type="cellIs" dxfId="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1" width="16.7109375" style="83"/>
    <col min="2" max="2" width="18" style="83" customWidth="1"/>
    <col min="3" max="16384" width="16.7109375" style="83"/>
  </cols>
  <sheetData>
    <row r="1" spans="1:11" ht="16.5" customHeight="1" x14ac:dyDescent="0.3">
      <c r="A1" s="176" t="str">
        <f>'Table of Contents'!C49</f>
        <v>Table 2.27</v>
      </c>
      <c r="B1" s="176"/>
      <c r="C1" s="82"/>
      <c r="D1" s="82"/>
      <c r="E1" s="82"/>
      <c r="F1" s="82"/>
      <c r="G1" s="82"/>
      <c r="H1" s="82"/>
      <c r="I1" s="82"/>
      <c r="J1" s="82"/>
    </row>
    <row r="2" spans="1:11" ht="16.5" customHeight="1" x14ac:dyDescent="0.3">
      <c r="A2" s="84" t="str">
        <f>"AIF: "&amp;'Table of Contents'!A49&amp;", "&amp;'Table of Contents'!A3</f>
        <v>AIF: Total Redemptions of Institutional Funds, 2016:Q1</v>
      </c>
      <c r="C2" s="82"/>
      <c r="D2" s="82"/>
      <c r="E2" s="82"/>
      <c r="F2" s="82"/>
      <c r="G2" s="82"/>
      <c r="H2" s="82"/>
      <c r="I2" s="82"/>
      <c r="J2" s="82"/>
    </row>
    <row r="3" spans="1:11" ht="16.5" customHeight="1" x14ac:dyDescent="0.3">
      <c r="A3" s="85" t="s">
        <v>110</v>
      </c>
      <c r="C3" s="82"/>
      <c r="D3" s="82"/>
      <c r="E3" s="82"/>
      <c r="F3" s="82"/>
      <c r="G3" s="82"/>
      <c r="H3" s="82"/>
      <c r="I3" s="82"/>
      <c r="J3" s="82"/>
    </row>
    <row r="4" spans="1:11" ht="16.5" customHeight="1" x14ac:dyDescent="0.3">
      <c r="A4" s="85"/>
      <c r="C4" s="82"/>
      <c r="D4" s="82"/>
      <c r="E4" s="82"/>
      <c r="F4" s="82"/>
      <c r="G4" s="82"/>
      <c r="H4" s="82"/>
      <c r="I4" s="82"/>
      <c r="J4" s="82"/>
    </row>
    <row r="5" spans="1:11" ht="16.5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1" ht="16.5" customHeight="1" x14ac:dyDescent="0.3">
      <c r="A6" s="86"/>
      <c r="B6" s="54" t="s">
        <v>208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thickBot="1" x14ac:dyDescent="0.35">
      <c r="A7" s="86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87" t="s">
        <v>76</v>
      </c>
      <c r="B8" s="117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90" customFormat="1" ht="16.5" customHeight="1" x14ac:dyDescent="0.3">
      <c r="A9" s="89" t="s">
        <v>77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</row>
    <row r="10" spans="1:11" ht="16.5" customHeight="1" x14ac:dyDescent="0.3">
      <c r="A10" s="87" t="s">
        <v>78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</row>
    <row r="11" spans="1:11" ht="16.5" customHeight="1" x14ac:dyDescent="0.3">
      <c r="A11" s="87" t="s">
        <v>79</v>
      </c>
      <c r="B11" s="99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</row>
    <row r="12" spans="1:11" ht="16.5" customHeight="1" x14ac:dyDescent="0.3">
      <c r="A12" s="87" t="s">
        <v>80</v>
      </c>
      <c r="B12" s="107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</row>
    <row r="13" spans="1:11" ht="16.5" customHeight="1" x14ac:dyDescent="0.3">
      <c r="A13" s="87" t="s">
        <v>81</v>
      </c>
      <c r="B13" s="99">
        <v>88918.370999999999</v>
      </c>
      <c r="C13" s="99">
        <v>14056.742</v>
      </c>
      <c r="D13" s="99">
        <v>69356.057000000001</v>
      </c>
      <c r="E13" s="99">
        <v>3649.2730000000001</v>
      </c>
      <c r="F13" s="99">
        <v>1525.7850000000001</v>
      </c>
      <c r="G13" s="99">
        <v>0</v>
      </c>
      <c r="H13" s="99">
        <v>0</v>
      </c>
      <c r="I13" s="99">
        <v>0</v>
      </c>
      <c r="J13" s="99">
        <v>0</v>
      </c>
      <c r="K13" s="99">
        <v>330.51400000000001</v>
      </c>
    </row>
    <row r="14" spans="1:11" ht="16.5" customHeight="1" x14ac:dyDescent="0.3">
      <c r="A14" s="87" t="s">
        <v>82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</row>
    <row r="15" spans="1:11" ht="16.5" customHeight="1" x14ac:dyDescent="0.3">
      <c r="A15" s="87" t="s">
        <v>83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ht="16.5" customHeight="1" x14ac:dyDescent="0.3">
      <c r="A16" s="87" t="s">
        <v>84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</row>
    <row r="17" spans="1:11" ht="16.5" customHeight="1" x14ac:dyDescent="0.3">
      <c r="A17" s="87" t="s">
        <v>85</v>
      </c>
      <c r="B17" s="99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</row>
    <row r="18" spans="1:11" ht="16.5" customHeight="1" x14ac:dyDescent="0.3">
      <c r="A18" s="87" t="s">
        <v>86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</row>
    <row r="19" spans="1:11" ht="16.5" customHeight="1" x14ac:dyDescent="0.3">
      <c r="A19" s="87" t="s">
        <v>87</v>
      </c>
      <c r="B19" s="99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</row>
    <row r="20" spans="1:11" ht="16.5" customHeight="1" x14ac:dyDescent="0.3">
      <c r="A20" s="87" t="s">
        <v>88</v>
      </c>
      <c r="B20" s="107">
        <v>307.72000000000003</v>
      </c>
      <c r="C20" s="107">
        <v>0</v>
      </c>
      <c r="D20" s="107">
        <v>94.37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213.35</v>
      </c>
      <c r="K20" s="107">
        <v>0</v>
      </c>
    </row>
    <row r="21" spans="1:11" ht="16.5" customHeight="1" x14ac:dyDescent="0.3">
      <c r="A21" s="87" t="s">
        <v>89</v>
      </c>
      <c r="B21" s="99">
        <v>0.37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0.37</v>
      </c>
    </row>
    <row r="22" spans="1:11" ht="16.5" customHeight="1" x14ac:dyDescent="0.3">
      <c r="A22" s="87" t="s">
        <v>90</v>
      </c>
      <c r="B22" s="107">
        <v>16014</v>
      </c>
      <c r="C22" s="107">
        <v>1039</v>
      </c>
      <c r="D22" s="107">
        <v>2295</v>
      </c>
      <c r="E22" s="107">
        <v>6544</v>
      </c>
      <c r="F22" s="107">
        <v>384</v>
      </c>
      <c r="G22" s="107">
        <v>653</v>
      </c>
      <c r="H22" s="107">
        <v>0</v>
      </c>
      <c r="I22" s="107">
        <v>362</v>
      </c>
      <c r="J22" s="107">
        <v>0</v>
      </c>
      <c r="K22" s="107">
        <v>4737</v>
      </c>
    </row>
    <row r="23" spans="1:11" ht="16.5" customHeight="1" x14ac:dyDescent="0.3">
      <c r="A23" s="87" t="s">
        <v>91</v>
      </c>
      <c r="B23" s="99">
        <v>753.13747702446904</v>
      </c>
      <c r="C23" s="99">
        <v>60.750717140597501</v>
      </c>
      <c r="D23" s="99">
        <v>33.967656419999997</v>
      </c>
      <c r="E23" s="99">
        <v>37.110578259999997</v>
      </c>
      <c r="F23" s="99">
        <v>0</v>
      </c>
      <c r="G23" s="99">
        <v>32.265629220000001</v>
      </c>
      <c r="H23" s="99">
        <v>0</v>
      </c>
      <c r="I23" s="99">
        <v>83.088204000000005</v>
      </c>
      <c r="J23" s="99">
        <v>29.851184806379599</v>
      </c>
      <c r="K23" s="99">
        <v>476.10350717749202</v>
      </c>
    </row>
    <row r="24" spans="1:11" ht="16.5" customHeight="1" x14ac:dyDescent="0.3">
      <c r="A24" s="87" t="s">
        <v>92</v>
      </c>
      <c r="B24" s="107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</row>
    <row r="25" spans="1:11" ht="16.5" customHeight="1" x14ac:dyDescent="0.3">
      <c r="A25" s="87" t="s">
        <v>93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</row>
    <row r="26" spans="1:11" ht="16.5" customHeight="1" x14ac:dyDescent="0.3">
      <c r="A26" s="87" t="s">
        <v>94</v>
      </c>
      <c r="B26" s="107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</row>
    <row r="27" spans="1:11" ht="16.5" customHeight="1" x14ac:dyDescent="0.3">
      <c r="A27" s="87" t="s">
        <v>95</v>
      </c>
      <c r="B27" s="99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</row>
    <row r="28" spans="1:11" ht="16.5" customHeight="1" x14ac:dyDescent="0.3">
      <c r="A28" s="87" t="s">
        <v>96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</row>
    <row r="29" spans="1:11" ht="16.5" customHeight="1" x14ac:dyDescent="0.3">
      <c r="A29" s="87" t="s">
        <v>97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</row>
    <row r="30" spans="1:11" ht="16.5" customHeight="1" x14ac:dyDescent="0.3">
      <c r="A30" s="87" t="s">
        <v>98</v>
      </c>
      <c r="B30" s="107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</row>
    <row r="31" spans="1:11" ht="16.5" customHeight="1" x14ac:dyDescent="0.3">
      <c r="A31" s="87" t="s">
        <v>99</v>
      </c>
      <c r="B31" s="99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</row>
    <row r="32" spans="1:11" ht="16.5" customHeight="1" x14ac:dyDescent="0.3">
      <c r="A32" s="87" t="s">
        <v>100</v>
      </c>
      <c r="B32" s="107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</row>
    <row r="33" spans="1:11" ht="16.5" customHeight="1" x14ac:dyDescent="0.3">
      <c r="A33" s="87" t="s">
        <v>101</v>
      </c>
      <c r="B33" s="99">
        <v>1653.70278667823</v>
      </c>
      <c r="C33" s="99">
        <v>0</v>
      </c>
      <c r="D33" s="99">
        <v>0</v>
      </c>
      <c r="E33" s="99">
        <v>0</v>
      </c>
      <c r="F33" s="99">
        <v>0</v>
      </c>
      <c r="G33" s="99">
        <v>172.74891075534899</v>
      </c>
      <c r="H33" s="99">
        <v>0</v>
      </c>
      <c r="I33" s="99">
        <v>0</v>
      </c>
      <c r="J33" s="99">
        <v>51.575415450000001</v>
      </c>
      <c r="K33" s="99">
        <v>1429.3784604728801</v>
      </c>
    </row>
    <row r="34" spans="1:11" ht="16.5" customHeight="1" x14ac:dyDescent="0.3">
      <c r="A34" s="87" t="s">
        <v>102</v>
      </c>
      <c r="B34" s="107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</row>
    <row r="35" spans="1:11" ht="16.5" customHeight="1" x14ac:dyDescent="0.3">
      <c r="A35" s="87" t="s">
        <v>103</v>
      </c>
      <c r="B35" s="99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</row>
    <row r="37" spans="1:11" ht="16.5" customHeight="1" x14ac:dyDescent="0.3">
      <c r="A37" s="86"/>
      <c r="B37" s="86"/>
      <c r="C37" s="86"/>
      <c r="D37" s="86"/>
      <c r="E37" s="86"/>
      <c r="F37" s="86"/>
      <c r="G37" s="86"/>
      <c r="H37" s="86"/>
      <c r="I37" s="86"/>
      <c r="J37" s="86"/>
    </row>
    <row r="38" spans="1:11" ht="16.5" customHeight="1" x14ac:dyDescent="0.3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1" ht="16.5" customHeight="1" x14ac:dyDescent="0.3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sheetProtection algorithmName="SHA-512" hashValue="1R5Yh5ZLZrYZ7dmc8XqPaqy+sRM4ix0fRc6D7XYfE47ZaamCXxw3I0y7OZaRVHRc4udB7jjo29PvCCmrnHFzfA==" saltValue="0d9ZbVxQZE7b89rr0Bzdog==" spinCount="100000" sheet="1" objects="1" scenarios="1"/>
  <mergeCells count="1">
    <mergeCell ref="A1:B1"/>
  </mergeCells>
  <conditionalFormatting sqref="B8:K35">
    <cfRule type="cellIs" dxfId="3" priority="2" operator="between">
      <formula>0</formula>
      <formula>0.1</formula>
    </cfRule>
    <cfRule type="cellIs" dxfId="2" priority="3" operator="lessThan">
      <formula>0</formula>
    </cfRule>
    <cfRule type="cellIs" dxfId="1" priority="4" operator="greaterThanOrEqual">
      <formula>0.1</formula>
    </cfRule>
  </conditionalFormatting>
  <conditionalFormatting sqref="A1:XFD104857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zoomScale="85" zoomScaleNormal="85" workbookViewId="0">
      <selection activeCell="J113" sqref="J113"/>
    </sheetView>
  </sheetViews>
  <sheetFormatPr defaultRowHeight="16.5" customHeight="1" x14ac:dyDescent="0.25"/>
  <cols>
    <col min="1" max="1" width="35.7109375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6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2016:Q1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4" t="s">
        <v>150</v>
      </c>
      <c r="C6" s="54"/>
      <c r="D6" s="54"/>
      <c r="E6" s="3"/>
      <c r="F6" s="3"/>
      <c r="G6" s="3"/>
    </row>
    <row r="7" spans="1:14" ht="16.5" customHeight="1" thickBot="1" x14ac:dyDescent="0.35">
      <c r="A7" s="30"/>
      <c r="B7" s="168" t="s">
        <v>152</v>
      </c>
      <c r="C7" s="168"/>
      <c r="D7" s="168" t="s">
        <v>151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153</v>
      </c>
      <c r="B8" s="164">
        <v>0.51129972389814915</v>
      </c>
      <c r="C8" s="165"/>
      <c r="D8" s="164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154</v>
      </c>
      <c r="B9" s="166">
        <v>0.92182890855457233</v>
      </c>
      <c r="C9" s="165"/>
      <c r="D9" s="166">
        <v>0.91482938400000002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155</v>
      </c>
      <c r="B10" s="167">
        <v>3.69590124551872E-2</v>
      </c>
      <c r="C10" s="165"/>
      <c r="D10" s="167">
        <v>3.696721E-2</v>
      </c>
      <c r="E10" s="26"/>
      <c r="F10" s="26"/>
      <c r="G10" s="26"/>
      <c r="N10" s="28"/>
    </row>
    <row r="11" spans="1:14" ht="16.5" customHeight="1" x14ac:dyDescent="0.3">
      <c r="A11" s="31" t="s">
        <v>156</v>
      </c>
      <c r="B11" s="166">
        <v>0.13403927350713801</v>
      </c>
      <c r="C11" s="165"/>
      <c r="D11" s="166">
        <v>0.134206571</v>
      </c>
      <c r="E11" s="26"/>
      <c r="F11" s="26"/>
      <c r="G11" s="26"/>
      <c r="N11" s="28"/>
    </row>
    <row r="12" spans="1:14" ht="16.5" customHeight="1" x14ac:dyDescent="0.3">
      <c r="A12" s="31" t="s">
        <v>157</v>
      </c>
      <c r="B12" s="167">
        <v>1.38498400343476</v>
      </c>
      <c r="C12" s="165"/>
      <c r="D12" s="167">
        <v>1.263344072</v>
      </c>
      <c r="E12" s="26"/>
      <c r="F12" s="26"/>
      <c r="G12" s="26"/>
      <c r="N12" s="28"/>
    </row>
    <row r="13" spans="1:14" ht="16.5" customHeight="1" x14ac:dyDescent="0.3">
      <c r="A13" s="31" t="s">
        <v>158</v>
      </c>
      <c r="B13" s="166">
        <v>0.13118367025672645</v>
      </c>
      <c r="C13" s="165"/>
      <c r="D13" s="166">
        <v>0.13288153599999999</v>
      </c>
      <c r="E13" s="26"/>
      <c r="F13" s="26"/>
      <c r="G13" s="26"/>
      <c r="N13" s="28"/>
    </row>
    <row r="14" spans="1:14" ht="16.5" customHeight="1" x14ac:dyDescent="0.3">
      <c r="A14" s="31" t="s">
        <v>159</v>
      </c>
      <c r="B14" s="167">
        <v>3.1984647369262755E-3</v>
      </c>
      <c r="C14" s="165"/>
      <c r="D14" s="167">
        <v>3.183497E-3</v>
      </c>
      <c r="E14" s="26"/>
      <c r="F14" s="26"/>
      <c r="G14" s="26"/>
      <c r="N14" s="28"/>
    </row>
    <row r="15" spans="1:14" ht="16.5" customHeight="1" x14ac:dyDescent="0.3">
      <c r="A15" s="31" t="s">
        <v>160</v>
      </c>
      <c r="B15" s="166">
        <v>0.10708816568680994</v>
      </c>
      <c r="C15" s="165"/>
      <c r="D15" s="166">
        <v>0.10621912999999999</v>
      </c>
      <c r="E15" s="26"/>
      <c r="F15" s="26"/>
      <c r="G15" s="26"/>
      <c r="N15" s="28"/>
    </row>
    <row r="16" spans="1:14" ht="16.5" customHeight="1" x14ac:dyDescent="0.3">
      <c r="A16" s="31" t="s">
        <v>161</v>
      </c>
      <c r="B16" s="167">
        <v>0.23454357819682894</v>
      </c>
      <c r="C16" s="165"/>
      <c r="D16" s="167">
        <v>0.234874107</v>
      </c>
      <c r="E16" s="26"/>
      <c r="F16" s="26"/>
      <c r="G16" s="26"/>
      <c r="N16" s="28"/>
    </row>
    <row r="17" spans="1:14" ht="16.5" customHeight="1" x14ac:dyDescent="0.3">
      <c r="A17" s="31" t="s">
        <v>162</v>
      </c>
      <c r="B17" s="166">
        <v>0.22435106454580125</v>
      </c>
      <c r="C17" s="165"/>
      <c r="D17" s="166">
        <v>0.22362359700000001</v>
      </c>
      <c r="E17" s="26"/>
      <c r="F17" s="26"/>
      <c r="G17" s="26"/>
      <c r="N17" s="28"/>
    </row>
    <row r="18" spans="1:14" ht="16.5" customHeight="1" x14ac:dyDescent="0.3">
      <c r="A18" s="31" t="s">
        <v>163</v>
      </c>
      <c r="B18" s="167">
        <v>0.10750145126959215</v>
      </c>
      <c r="C18" s="165"/>
      <c r="D18" s="167">
        <v>0.108397559</v>
      </c>
      <c r="E18" s="26"/>
      <c r="F18" s="26"/>
      <c r="G18" s="26"/>
      <c r="N18" s="28"/>
    </row>
    <row r="19" spans="1:14" ht="16.5" customHeight="1" x14ac:dyDescent="0.3">
      <c r="A19" s="31" t="s">
        <v>164</v>
      </c>
      <c r="B19" s="166">
        <v>0.31387319522912699</v>
      </c>
      <c r="C19" s="165"/>
      <c r="D19" s="166">
        <v>0.31135189000000002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32"/>
      <c r="D20" s="26"/>
      <c r="E20" s="26"/>
      <c r="F20" s="26"/>
      <c r="G20" s="26"/>
      <c r="N20" s="28"/>
    </row>
    <row r="21" spans="1:14" ht="16.5" customHeight="1" x14ac:dyDescent="0.3">
      <c r="C21" s="133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jDt40MiwkbJSzAQhlfMsyRfdG4eJt3KcVfiQLO1IMOKnmZZ+u3dHFVG2aiYhyiukneNCUBvwK6A6srU5XtMfTA==" saltValue="S3BRPxaj2ktflCaAZGnu0A==" spinCount="100000" sheet="1" objects="1" scenarios="1"/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Contents'!B13</f>
        <v>Table 1.5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176</v>
      </c>
      <c r="C6" s="54"/>
      <c r="D6" s="54"/>
      <c r="E6" s="54"/>
      <c r="F6" s="111"/>
      <c r="G6" s="54" t="s">
        <v>177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112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13315.531000000001</v>
      </c>
      <c r="H8" s="99">
        <v>2638.5729999999999</v>
      </c>
      <c r="I8" s="99">
        <v>617.11599999999999</v>
      </c>
      <c r="J8" s="99">
        <v>10059.842000000001</v>
      </c>
      <c r="K8" s="105">
        <v>0</v>
      </c>
    </row>
    <row r="9" spans="1:11" ht="16.5" customHeight="1" x14ac:dyDescent="0.3">
      <c r="A9" s="49" t="s">
        <v>77</v>
      </c>
      <c r="B9" s="6">
        <v>235.063908935</v>
      </c>
      <c r="C9" s="107">
        <v>235.063908935</v>
      </c>
      <c r="D9" s="107">
        <v>0</v>
      </c>
      <c r="E9" s="6">
        <v>0</v>
      </c>
      <c r="F9" s="113"/>
      <c r="G9" s="6">
        <v>27474.157046395001</v>
      </c>
      <c r="H9" s="107">
        <v>328.753872032</v>
      </c>
      <c r="I9" s="107">
        <v>1450.3411259280001</v>
      </c>
      <c r="J9" s="107">
        <v>25440.526305767002</v>
      </c>
      <c r="K9" s="6">
        <v>254.53574266800001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2.64</v>
      </c>
      <c r="H10" s="99">
        <v>2.64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664.79</v>
      </c>
      <c r="H12" s="99">
        <v>0</v>
      </c>
      <c r="I12" s="99">
        <v>0</v>
      </c>
      <c r="J12" s="99">
        <v>0</v>
      </c>
      <c r="K12" s="105">
        <v>664.79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738.19</v>
      </c>
      <c r="H13" s="107">
        <v>33.65</v>
      </c>
      <c r="I13" s="107">
        <v>23.76</v>
      </c>
      <c r="J13" s="107">
        <v>680.79</v>
      </c>
      <c r="K13" s="6">
        <v>0</v>
      </c>
    </row>
    <row r="14" spans="1:11" ht="16.5" customHeight="1" x14ac:dyDescent="0.3">
      <c r="A14" s="49" t="s">
        <v>82</v>
      </c>
      <c r="B14" s="105">
        <v>175.28497730000001</v>
      </c>
      <c r="C14" s="99">
        <v>175.28497730000001</v>
      </c>
      <c r="D14" s="99">
        <v>0</v>
      </c>
      <c r="E14" s="105">
        <v>0</v>
      </c>
      <c r="F14" s="113"/>
      <c r="G14" s="105">
        <v>10218.83872</v>
      </c>
      <c r="H14" s="99">
        <v>1059.72227</v>
      </c>
      <c r="I14" s="99">
        <v>809.83746599999995</v>
      </c>
      <c r="J14" s="99">
        <v>8349.2789830000002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43701.053999999996</v>
      </c>
      <c r="C16" s="99">
        <v>37352.654000000002</v>
      </c>
      <c r="D16" s="99">
        <v>5799.1289999999999</v>
      </c>
      <c r="E16" s="105">
        <v>549.27099999999996</v>
      </c>
      <c r="F16" s="113"/>
      <c r="G16" s="105">
        <v>14912.442999999999</v>
      </c>
      <c r="H16" s="99">
        <v>2844.4029999999998</v>
      </c>
      <c r="I16" s="99">
        <v>242.821</v>
      </c>
      <c r="J16" s="99">
        <v>11809.976000000001</v>
      </c>
      <c r="K16" s="105">
        <v>15.243</v>
      </c>
    </row>
    <row r="17" spans="1:11" ht="16.5" customHeight="1" x14ac:dyDescent="0.3">
      <c r="A17" s="49" t="s">
        <v>85</v>
      </c>
      <c r="B17" s="6">
        <v>25.52</v>
      </c>
      <c r="C17" s="107">
        <v>25.52</v>
      </c>
      <c r="D17" s="107">
        <v>0</v>
      </c>
      <c r="E17" s="6">
        <v>0</v>
      </c>
      <c r="F17" s="113"/>
      <c r="G17" s="6">
        <v>448.19</v>
      </c>
      <c r="H17" s="107">
        <v>195.82</v>
      </c>
      <c r="I17" s="107">
        <v>72.209999999999994</v>
      </c>
      <c r="J17" s="107">
        <v>180.16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230010</v>
      </c>
      <c r="C19" s="107">
        <v>142519</v>
      </c>
      <c r="D19" s="107">
        <v>80505</v>
      </c>
      <c r="E19" s="6">
        <v>6986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38101.06</v>
      </c>
      <c r="H20" s="99">
        <v>1107.79</v>
      </c>
      <c r="I20" s="99">
        <v>1016.75</v>
      </c>
      <c r="J20" s="99">
        <v>35976.519999999997</v>
      </c>
      <c r="K20" s="105">
        <v>0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269.02999999999997</v>
      </c>
      <c r="H21" s="107">
        <v>0</v>
      </c>
      <c r="I21" s="107">
        <v>41.26</v>
      </c>
      <c r="J21" s="107">
        <v>0</v>
      </c>
      <c r="K21" s="6">
        <v>227.77</v>
      </c>
    </row>
    <row r="22" spans="1:11" ht="16.5" customHeight="1" x14ac:dyDescent="0.3">
      <c r="A22" s="49" t="s">
        <v>90</v>
      </c>
      <c r="B22" s="105">
        <v>80397</v>
      </c>
      <c r="C22" s="99">
        <v>0</v>
      </c>
      <c r="D22" s="99">
        <v>0</v>
      </c>
      <c r="E22" s="105">
        <v>0</v>
      </c>
      <c r="F22" s="113"/>
      <c r="G22" s="105">
        <v>122793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3.2530000000000001</v>
      </c>
      <c r="H23" s="107">
        <v>0</v>
      </c>
      <c r="I23" s="107">
        <v>0</v>
      </c>
      <c r="J23" s="107">
        <v>0</v>
      </c>
      <c r="K23" s="6">
        <v>3.2530000000000001</v>
      </c>
    </row>
    <row r="24" spans="1:11" ht="16.5" customHeight="1" x14ac:dyDescent="0.3">
      <c r="A24" s="49" t="s">
        <v>92</v>
      </c>
      <c r="B24" s="105">
        <v>1247</v>
      </c>
      <c r="C24" s="99">
        <v>0</v>
      </c>
      <c r="D24" s="99">
        <v>0</v>
      </c>
      <c r="E24" s="105">
        <v>0</v>
      </c>
      <c r="F24" s="113"/>
      <c r="G24" s="105">
        <v>10320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279.82</v>
      </c>
      <c r="H26" s="99">
        <v>34</v>
      </c>
      <c r="I26" s="99">
        <v>4.01</v>
      </c>
      <c r="J26" s="99">
        <v>172.03</v>
      </c>
      <c r="K26" s="105">
        <v>69.77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1948.4195661799999</v>
      </c>
      <c r="H27" s="107">
        <v>0</v>
      </c>
      <c r="I27" s="107">
        <v>0</v>
      </c>
      <c r="J27" s="107">
        <v>1948.4195661799999</v>
      </c>
      <c r="K27" s="6">
        <v>0</v>
      </c>
    </row>
    <row r="28" spans="1:11" ht="16.5" customHeight="1" x14ac:dyDescent="0.3">
      <c r="A28" s="49" t="s">
        <v>96</v>
      </c>
      <c r="B28" s="105">
        <v>0.44</v>
      </c>
      <c r="C28" s="99">
        <v>0.44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57.51</v>
      </c>
      <c r="H30" s="99">
        <v>52.473999999999997</v>
      </c>
      <c r="I30" s="99">
        <v>0</v>
      </c>
      <c r="J30" s="99">
        <v>5.0359999999999996</v>
      </c>
      <c r="K30" s="105">
        <v>0</v>
      </c>
    </row>
    <row r="31" spans="1:11" ht="16.5" customHeight="1" x14ac:dyDescent="0.3">
      <c r="A31" s="49" t="s">
        <v>99</v>
      </c>
      <c r="B31" s="6">
        <v>326</v>
      </c>
      <c r="C31" s="107">
        <v>326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1980.86</v>
      </c>
      <c r="C32" s="99">
        <v>1980.86</v>
      </c>
      <c r="D32" s="99">
        <v>0</v>
      </c>
      <c r="E32" s="105">
        <v>0</v>
      </c>
      <c r="F32" s="113"/>
      <c r="G32" s="105">
        <v>22351.69</v>
      </c>
      <c r="H32" s="99">
        <v>4655.46</v>
      </c>
      <c r="I32" s="99">
        <v>7505.66</v>
      </c>
      <c r="J32" s="99">
        <v>10190.56</v>
      </c>
      <c r="K32" s="105">
        <v>0</v>
      </c>
    </row>
    <row r="33" spans="1:11" ht="16.5" customHeight="1" x14ac:dyDescent="0.3">
      <c r="A33" s="49" t="s">
        <v>101</v>
      </c>
      <c r="B33" s="6">
        <v>3702.62</v>
      </c>
      <c r="C33" s="107">
        <v>2800.69</v>
      </c>
      <c r="D33" s="107">
        <v>15.12</v>
      </c>
      <c r="E33" s="6">
        <v>886.8</v>
      </c>
      <c r="F33" s="113"/>
      <c r="G33" s="6">
        <v>17142.02</v>
      </c>
      <c r="H33" s="107">
        <v>1704.32</v>
      </c>
      <c r="I33" s="107">
        <v>11659.66</v>
      </c>
      <c r="J33" s="107">
        <v>2975.01</v>
      </c>
      <c r="K33" s="6">
        <v>803.03</v>
      </c>
    </row>
    <row r="34" spans="1:11" ht="16.5" customHeight="1" x14ac:dyDescent="0.3">
      <c r="A34" s="49" t="s">
        <v>102</v>
      </c>
      <c r="B34" s="105">
        <v>44.65</v>
      </c>
      <c r="C34" s="99">
        <v>0</v>
      </c>
      <c r="D34" s="99">
        <v>0</v>
      </c>
      <c r="E34" s="105">
        <v>0</v>
      </c>
      <c r="F34" s="113"/>
      <c r="G34" s="105">
        <v>59.88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26212.49</v>
      </c>
      <c r="H35" s="107">
        <v>9746.64</v>
      </c>
      <c r="I35" s="107">
        <v>820.09</v>
      </c>
      <c r="J35" s="107">
        <v>6321.82</v>
      </c>
      <c r="K35" s="6">
        <v>9323.9500000000007</v>
      </c>
    </row>
    <row r="36" spans="1:11" ht="16.5" customHeight="1" x14ac:dyDescent="0.3">
      <c r="A36" s="53" t="s">
        <v>105</v>
      </c>
      <c r="B36" s="108">
        <v>361845.49288623501</v>
      </c>
      <c r="C36" s="102">
        <v>185415.512886235</v>
      </c>
      <c r="D36" s="102">
        <v>86319.248999999996</v>
      </c>
      <c r="E36" s="108">
        <v>8422.0709999999999</v>
      </c>
      <c r="F36" s="114"/>
      <c r="G36" s="108">
        <v>307312.95233257499</v>
      </c>
      <c r="H36" s="102">
        <v>24404.246142032</v>
      </c>
      <c r="I36" s="102">
        <v>24263.515591927899</v>
      </c>
      <c r="J36" s="102">
        <v>114109.968854946</v>
      </c>
      <c r="K36" s="108">
        <v>11362.341742668001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98J7RnKhB854ddlQEYAKOmtXplYZZCaqBSpvHw/s/tb+inJZZjTlVuuhLYIPQzn00FHekbh0N+gugq/0zJvkXA==" saltValue="UXxbvSMOLr6vgHcXNAmaBg==" spinCount="100000" sheet="1" objects="1" scenarios="1"/>
  <mergeCells count="1">
    <mergeCell ref="A1:B1"/>
  </mergeCells>
  <conditionalFormatting sqref="B8:K36">
    <cfRule type="cellIs" dxfId="294" priority="2" operator="between">
      <formula>0</formula>
      <formula>0.1</formula>
    </cfRule>
    <cfRule type="cellIs" dxfId="293" priority="3" operator="lessThan">
      <formula>0</formula>
    </cfRule>
    <cfRule type="cellIs" dxfId="292" priority="4" operator="greaterThanOrEqual">
      <formula>0.1</formula>
    </cfRule>
  </conditionalFormatting>
  <conditionalFormatting sqref="A1:XFD1048576">
    <cfRule type="cellIs" dxfId="29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Contents'!B16</f>
        <v>Table 1.6</v>
      </c>
      <c r="B1" s="175"/>
      <c r="C1" s="63"/>
    </row>
    <row r="2" spans="1:9" ht="16.5" customHeight="1" x14ac:dyDescent="0.3">
      <c r="A2" s="4" t="str">
        <f>"UCITS: "&amp;'Table of Contents'!A16&amp;", "&amp;'Table of Contents'!A3</f>
        <v>UCITS: Total Net Sales, 2016:Q1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178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-1322.1669999999999</v>
      </c>
      <c r="C8" s="99">
        <v>31.882000000000001</v>
      </c>
      <c r="D8" s="99">
        <v>-1633.471</v>
      </c>
      <c r="E8" s="99">
        <v>335.87</v>
      </c>
      <c r="F8" s="99">
        <v>5.9939999999999998</v>
      </c>
      <c r="G8" s="99">
        <v>-12.151</v>
      </c>
      <c r="H8" s="99">
        <v>-40.033999999999999</v>
      </c>
      <c r="I8" s="105">
        <v>-10.257</v>
      </c>
    </row>
    <row r="9" spans="1:9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5.57</v>
      </c>
      <c r="C10" s="99">
        <v>1.41</v>
      </c>
      <c r="D10" s="99">
        <v>-2.27</v>
      </c>
      <c r="E10" s="99">
        <v>4.4800000000000004</v>
      </c>
      <c r="F10" s="99">
        <v>2.35</v>
      </c>
      <c r="G10" s="99">
        <v>0</v>
      </c>
      <c r="H10" s="99">
        <v>0</v>
      </c>
      <c r="I10" s="105">
        <v>-0.41</v>
      </c>
    </row>
    <row r="11" spans="1:9" ht="16.5" customHeight="1" x14ac:dyDescent="0.3">
      <c r="A11" s="46" t="s">
        <v>79</v>
      </c>
      <c r="B11" s="6">
        <v>40.47</v>
      </c>
      <c r="C11" s="107">
        <v>-6.8</v>
      </c>
      <c r="D11" s="107">
        <v>43.14</v>
      </c>
      <c r="E11" s="107">
        <v>-3.9</v>
      </c>
      <c r="F11" s="107">
        <v>7.17</v>
      </c>
      <c r="G11" s="107">
        <v>0</v>
      </c>
      <c r="H11" s="107">
        <v>0</v>
      </c>
      <c r="I11" s="6">
        <v>0.86</v>
      </c>
    </row>
    <row r="12" spans="1:9" ht="16.5" customHeight="1" x14ac:dyDescent="0.3">
      <c r="A12" s="46" t="s">
        <v>80</v>
      </c>
      <c r="B12" s="105">
        <v>188.35</v>
      </c>
      <c r="C12" s="99">
        <v>58.94</v>
      </c>
      <c r="D12" s="99">
        <v>53.47</v>
      </c>
      <c r="E12" s="99">
        <v>40.15</v>
      </c>
      <c r="F12" s="99">
        <v>-0.83</v>
      </c>
      <c r="G12" s="99">
        <v>-0.03</v>
      </c>
      <c r="H12" s="99">
        <v>0</v>
      </c>
      <c r="I12" s="105">
        <v>36.659999999999997</v>
      </c>
    </row>
    <row r="13" spans="1:9" ht="16.5" customHeight="1" x14ac:dyDescent="0.3">
      <c r="A13" s="46" t="s">
        <v>81</v>
      </c>
      <c r="B13" s="6">
        <v>233.21</v>
      </c>
      <c r="C13" s="107">
        <v>1293.8900000000001</v>
      </c>
      <c r="D13" s="107">
        <v>-1397.54</v>
      </c>
      <c r="E13" s="107">
        <v>338.33</v>
      </c>
      <c r="F13" s="107">
        <v>-0.79</v>
      </c>
      <c r="G13" s="107">
        <v>0</v>
      </c>
      <c r="H13" s="107">
        <v>0</v>
      </c>
      <c r="I13" s="6">
        <v>-0.68</v>
      </c>
    </row>
    <row r="14" spans="1:9" ht="16.5" customHeight="1" x14ac:dyDescent="0.3">
      <c r="A14" s="46" t="s">
        <v>82</v>
      </c>
      <c r="B14" s="105">
        <v>-560.633557</v>
      </c>
      <c r="C14" s="99">
        <v>350.26228129999998</v>
      </c>
      <c r="D14" s="99">
        <v>-844.90858200000002</v>
      </c>
      <c r="E14" s="99">
        <v>13.780002489999999</v>
      </c>
      <c r="F14" s="99">
        <v>-52.814648599999998</v>
      </c>
      <c r="G14" s="99">
        <v>0</v>
      </c>
      <c r="H14" s="99">
        <v>0</v>
      </c>
      <c r="I14" s="105">
        <v>-26.952610499999999</v>
      </c>
    </row>
    <row r="15" spans="1:9" ht="16.5" customHeight="1" x14ac:dyDescent="0.3">
      <c r="A15" s="46" t="s">
        <v>83</v>
      </c>
      <c r="B15" s="6">
        <v>15600</v>
      </c>
      <c r="C15" s="107">
        <v>-1000</v>
      </c>
      <c r="D15" s="107">
        <v>600</v>
      </c>
      <c r="E15" s="107">
        <v>-2400</v>
      </c>
      <c r="F15" s="107">
        <v>19100</v>
      </c>
      <c r="G15" s="107">
        <v>-700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2518.7649999999999</v>
      </c>
      <c r="C16" s="99">
        <v>-724.60299999999995</v>
      </c>
      <c r="D16" s="99">
        <v>1605.018</v>
      </c>
      <c r="E16" s="99">
        <v>1963.5820000000001</v>
      </c>
      <c r="F16" s="99">
        <v>151.30000000000001</v>
      </c>
      <c r="G16" s="99">
        <v>2.8</v>
      </c>
      <c r="H16" s="99">
        <v>27.373999999999999</v>
      </c>
      <c r="I16" s="105">
        <v>-506.70600000000002</v>
      </c>
    </row>
    <row r="17" spans="1:9" ht="16.5" customHeight="1" x14ac:dyDescent="0.3">
      <c r="A17" s="46" t="s">
        <v>85</v>
      </c>
      <c r="B17" s="6">
        <v>-130.25899999999999</v>
      </c>
      <c r="C17" s="107">
        <v>-20.061</v>
      </c>
      <c r="D17" s="107">
        <v>-0.27600000000000002</v>
      </c>
      <c r="E17" s="107">
        <v>-6.87</v>
      </c>
      <c r="F17" s="107">
        <v>-20.962</v>
      </c>
      <c r="G17" s="107">
        <v>0</v>
      </c>
      <c r="H17" s="107">
        <v>0</v>
      </c>
      <c r="I17" s="6">
        <v>-82.09</v>
      </c>
    </row>
    <row r="18" spans="1:9" ht="16.5" customHeight="1" x14ac:dyDescent="0.3">
      <c r="A18" s="46" t="s">
        <v>86</v>
      </c>
      <c r="B18" s="105">
        <v>44.02</v>
      </c>
      <c r="C18" s="99">
        <v>0.85</v>
      </c>
      <c r="D18" s="99">
        <v>4.33</v>
      </c>
      <c r="E18" s="99">
        <v>-0.65</v>
      </c>
      <c r="F18" s="99">
        <v>0</v>
      </c>
      <c r="G18" s="99">
        <v>0</v>
      </c>
      <c r="H18" s="99">
        <v>43.96</v>
      </c>
      <c r="I18" s="105">
        <v>-4.47</v>
      </c>
    </row>
    <row r="19" spans="1:9" ht="16.5" customHeight="1" x14ac:dyDescent="0.3">
      <c r="A19" s="46" t="s">
        <v>87</v>
      </c>
      <c r="B19" s="6">
        <v>-1962</v>
      </c>
      <c r="C19" s="107">
        <v>-921</v>
      </c>
      <c r="D19" s="107">
        <v>4783</v>
      </c>
      <c r="E19" s="107">
        <v>3658</v>
      </c>
      <c r="F19" s="107">
        <v>-9158</v>
      </c>
      <c r="G19" s="107">
        <v>0</v>
      </c>
      <c r="H19" s="107">
        <v>0</v>
      </c>
      <c r="I19" s="6">
        <v>-324</v>
      </c>
    </row>
    <row r="20" spans="1:9" ht="16.5" customHeight="1" x14ac:dyDescent="0.3">
      <c r="A20" s="46" t="s">
        <v>88</v>
      </c>
      <c r="B20" s="105">
        <v>-1113.74</v>
      </c>
      <c r="C20" s="99">
        <v>-514.62</v>
      </c>
      <c r="D20" s="99">
        <v>-823.48</v>
      </c>
      <c r="E20" s="99">
        <v>2251.52</v>
      </c>
      <c r="F20" s="99">
        <v>-240.9</v>
      </c>
      <c r="G20" s="99">
        <v>-69.2</v>
      </c>
      <c r="H20" s="99">
        <v>-1717.06</v>
      </c>
      <c r="I20" s="105">
        <v>0</v>
      </c>
    </row>
    <row r="21" spans="1:9" ht="16.5" customHeight="1" x14ac:dyDescent="0.3">
      <c r="A21" s="46" t="s">
        <v>89</v>
      </c>
      <c r="B21" s="6">
        <v>-849.63</v>
      </c>
      <c r="C21" s="107">
        <v>-268.64</v>
      </c>
      <c r="D21" s="107">
        <v>-387.68</v>
      </c>
      <c r="E21" s="107">
        <v>-62.91</v>
      </c>
      <c r="F21" s="107">
        <v>-126.96</v>
      </c>
      <c r="G21" s="107">
        <v>0</v>
      </c>
      <c r="H21" s="107">
        <v>7.91</v>
      </c>
      <c r="I21" s="6">
        <v>-11.35</v>
      </c>
    </row>
    <row r="22" spans="1:9" ht="16.5" customHeight="1" x14ac:dyDescent="0.3">
      <c r="A22" s="46" t="s">
        <v>90</v>
      </c>
      <c r="B22" s="105">
        <v>-21750</v>
      </c>
      <c r="C22" s="99">
        <v>571.99999999998499</v>
      </c>
      <c r="D22" s="99">
        <v>-10710</v>
      </c>
      <c r="E22" s="99">
        <v>1437.00000000001</v>
      </c>
      <c r="F22" s="99">
        <v>-14630</v>
      </c>
      <c r="G22" s="99">
        <v>0</v>
      </c>
      <c r="H22" s="99">
        <v>0</v>
      </c>
      <c r="I22" s="105">
        <v>1581</v>
      </c>
    </row>
    <row r="23" spans="1:9" ht="16.5" customHeight="1" x14ac:dyDescent="0.3">
      <c r="A23" s="46" t="s">
        <v>91</v>
      </c>
      <c r="B23" s="6">
        <v>-284.10729608999998</v>
      </c>
      <c r="C23" s="107">
        <v>-7.0999999999999994E-2</v>
      </c>
      <c r="D23" s="107">
        <v>-258.18890862000001</v>
      </c>
      <c r="E23" s="107">
        <v>34.053402050000003</v>
      </c>
      <c r="F23" s="107">
        <v>-22.677</v>
      </c>
      <c r="G23" s="107">
        <v>0</v>
      </c>
      <c r="H23" s="107">
        <v>-2.12651572</v>
      </c>
      <c r="I23" s="6">
        <v>-35.097273800000004</v>
      </c>
    </row>
    <row r="24" spans="1:9" ht="16.5" customHeight="1" x14ac:dyDescent="0.3">
      <c r="A24" s="46" t="s">
        <v>92</v>
      </c>
      <c r="B24" s="105">
        <v>-379</v>
      </c>
      <c r="C24" s="99">
        <v>200</v>
      </c>
      <c r="D24" s="99">
        <v>-809</v>
      </c>
      <c r="E24" s="99">
        <v>250</v>
      </c>
      <c r="F24" s="99">
        <v>0</v>
      </c>
      <c r="G24" s="99">
        <v>0</v>
      </c>
      <c r="H24" s="99">
        <v>0</v>
      </c>
      <c r="I24" s="105">
        <v>-20</v>
      </c>
    </row>
    <row r="25" spans="1:9" ht="16.5" customHeight="1" x14ac:dyDescent="0.3">
      <c r="A25" s="46" t="s">
        <v>93</v>
      </c>
      <c r="B25" s="6">
        <v>1832.92</v>
      </c>
      <c r="C25" s="107">
        <v>682.37</v>
      </c>
      <c r="D25" s="107">
        <v>664.91</v>
      </c>
      <c r="E25" s="107">
        <v>-130.22</v>
      </c>
      <c r="F25" s="107">
        <v>540.79999999999995</v>
      </c>
      <c r="G25" s="107">
        <v>0</v>
      </c>
      <c r="H25" s="107">
        <v>0</v>
      </c>
      <c r="I25" s="6">
        <v>75.069999999999993</v>
      </c>
    </row>
    <row r="26" spans="1:9" ht="16.5" customHeight="1" x14ac:dyDescent="0.3">
      <c r="A26" s="46" t="s">
        <v>94</v>
      </c>
      <c r="B26" s="105">
        <v>-389.45</v>
      </c>
      <c r="C26" s="99">
        <v>-152.1</v>
      </c>
      <c r="D26" s="99">
        <v>-190.23</v>
      </c>
      <c r="E26" s="99">
        <v>-149.91</v>
      </c>
      <c r="F26" s="99">
        <v>52.34</v>
      </c>
      <c r="G26" s="99">
        <v>0</v>
      </c>
      <c r="H26" s="99">
        <v>22.38</v>
      </c>
      <c r="I26" s="105">
        <v>28.06</v>
      </c>
    </row>
    <row r="27" spans="1:9" ht="16.5" customHeight="1" x14ac:dyDescent="0.3">
      <c r="A27" s="46" t="s">
        <v>95</v>
      </c>
      <c r="B27" s="6">
        <v>-255.31843465</v>
      </c>
      <c r="C27" s="107">
        <v>-18.424072379999998</v>
      </c>
      <c r="D27" s="107">
        <v>-105.14004127</v>
      </c>
      <c r="E27" s="107">
        <v>-100.61122225</v>
      </c>
      <c r="F27" s="107">
        <v>-36.814337629999997</v>
      </c>
      <c r="G27" s="107">
        <v>0</v>
      </c>
      <c r="H27" s="107">
        <v>0</v>
      </c>
      <c r="I27" s="6">
        <v>5.6712388799999998</v>
      </c>
    </row>
    <row r="28" spans="1:9" ht="16.5" customHeight="1" x14ac:dyDescent="0.3">
      <c r="A28" s="46" t="s">
        <v>96</v>
      </c>
      <c r="B28" s="105">
        <v>0.67</v>
      </c>
      <c r="C28" s="99">
        <v>0.16</v>
      </c>
      <c r="D28" s="99">
        <v>-31.31</v>
      </c>
      <c r="E28" s="99">
        <v>-0.78</v>
      </c>
      <c r="F28" s="99">
        <v>-2.88</v>
      </c>
      <c r="G28" s="99">
        <v>-8.26</v>
      </c>
      <c r="H28" s="99">
        <v>-7.59</v>
      </c>
      <c r="I28" s="105">
        <v>51.32</v>
      </c>
    </row>
    <row r="29" spans="1:9" ht="16.5" customHeight="1" x14ac:dyDescent="0.3">
      <c r="A29" s="46" t="s">
        <v>97</v>
      </c>
      <c r="B29" s="6">
        <v>-29.728000000000002</v>
      </c>
      <c r="C29" s="107">
        <v>9.2189999999999994</v>
      </c>
      <c r="D29" s="107">
        <v>-73.12</v>
      </c>
      <c r="E29" s="107">
        <v>40.295000000000002</v>
      </c>
      <c r="F29" s="107">
        <v>-6.1219999999999999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-14.826000000000001</v>
      </c>
      <c r="C30" s="99">
        <v>-57.588999999999999</v>
      </c>
      <c r="D30" s="99">
        <v>28.393999999999998</v>
      </c>
      <c r="E30" s="99">
        <v>4.0339999999999998</v>
      </c>
      <c r="F30" s="99">
        <v>10.335000000000001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-1361</v>
      </c>
      <c r="C31" s="107">
        <v>-832</v>
      </c>
      <c r="D31" s="107">
        <v>866</v>
      </c>
      <c r="E31" s="107">
        <v>-2123</v>
      </c>
      <c r="F31" s="107">
        <v>829</v>
      </c>
      <c r="G31" s="107">
        <v>-44</v>
      </c>
      <c r="H31" s="107">
        <v>-57</v>
      </c>
      <c r="I31" s="6">
        <v>0</v>
      </c>
    </row>
    <row r="32" spans="1:9" ht="16.5" customHeight="1" x14ac:dyDescent="0.3">
      <c r="A32" s="46" t="s">
        <v>100</v>
      </c>
      <c r="B32" s="105">
        <v>-532.45000000000005</v>
      </c>
      <c r="C32" s="99">
        <v>-1617.14</v>
      </c>
      <c r="D32" s="99">
        <v>-127.17</v>
      </c>
      <c r="E32" s="99">
        <v>-0.54</v>
      </c>
      <c r="F32" s="99">
        <v>1188.54</v>
      </c>
      <c r="G32" s="99">
        <v>0</v>
      </c>
      <c r="H32" s="99">
        <v>13.33</v>
      </c>
      <c r="I32" s="105">
        <v>10.54</v>
      </c>
    </row>
    <row r="33" spans="1:9" ht="16.5" customHeight="1" x14ac:dyDescent="0.3">
      <c r="A33" s="46" t="s">
        <v>101</v>
      </c>
      <c r="B33" s="6">
        <v>5483.8</v>
      </c>
      <c r="C33" s="107">
        <v>3460.3</v>
      </c>
      <c r="D33" s="107">
        <v>309.29000000000002</v>
      </c>
      <c r="E33" s="107">
        <v>1874.52</v>
      </c>
      <c r="F33" s="107">
        <v>-160.32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-469.5</v>
      </c>
      <c r="C34" s="99">
        <v>-28.33</v>
      </c>
      <c r="D34" s="99">
        <v>-227.4</v>
      </c>
      <c r="E34" s="99">
        <v>-54.48</v>
      </c>
      <c r="F34" s="99">
        <v>-263.63</v>
      </c>
      <c r="G34" s="99">
        <v>38.880000000000003</v>
      </c>
      <c r="H34" s="99">
        <v>55.04</v>
      </c>
      <c r="I34" s="105">
        <v>10.42</v>
      </c>
    </row>
    <row r="35" spans="1:9" ht="16.5" customHeight="1" x14ac:dyDescent="0.3">
      <c r="A35" s="46" t="s">
        <v>103</v>
      </c>
      <c r="B35" s="6">
        <v>-1003.1</v>
      </c>
      <c r="C35" s="107">
        <v>-3996.76</v>
      </c>
      <c r="D35" s="107">
        <v>-306.7</v>
      </c>
      <c r="E35" s="107">
        <v>-1142.08</v>
      </c>
      <c r="F35" s="107">
        <v>604.70000000000005</v>
      </c>
      <c r="G35" s="107">
        <v>-26.37</v>
      </c>
      <c r="H35" s="107">
        <v>3437.14</v>
      </c>
      <c r="I35" s="6">
        <v>426.98</v>
      </c>
    </row>
    <row r="36" spans="1:9" ht="16.5" customHeight="1" x14ac:dyDescent="0.3">
      <c r="A36" s="47" t="s">
        <v>105</v>
      </c>
      <c r="B36" s="108">
        <v>-6459.1342877399902</v>
      </c>
      <c r="C36" s="102">
        <v>-3496.8547910800098</v>
      </c>
      <c r="D36" s="102">
        <v>-8970.3325318900006</v>
      </c>
      <c r="E36" s="102">
        <v>6069.6631822900099</v>
      </c>
      <c r="F36" s="102">
        <v>-2231.1709862299899</v>
      </c>
      <c r="G36" s="102">
        <v>-818.33100000000002</v>
      </c>
      <c r="H36" s="102">
        <v>1783.32348428</v>
      </c>
      <c r="I36" s="108">
        <v>1204.56835457999</v>
      </c>
    </row>
    <row r="37" spans="1:9" ht="16.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XV3saN6BCc3HQpPgB3B53HHfAahbiqojFG0OlVdJk1lx7mJR0RrXcprkgh+dmAsPdzXIznub7IBRax6IT3EGrw==" saltValue="JvNRX83TGhtmvCnuEmE+cA==" spinCount="100000" sheet="1" objects="1" scenarios="1"/>
  <mergeCells count="1">
    <mergeCell ref="A1:B1"/>
  </mergeCells>
  <conditionalFormatting sqref="B8:I36">
    <cfRule type="cellIs" dxfId="290" priority="2" operator="between">
      <formula>0</formula>
      <formula>0.1</formula>
    </cfRule>
    <cfRule type="cellIs" dxfId="289" priority="3" operator="lessThan">
      <formula>0</formula>
    </cfRule>
    <cfRule type="cellIs" dxfId="288" priority="4" operator="greaterThanOrEqual">
      <formula>0.1</formula>
    </cfRule>
  </conditionalFormatting>
  <conditionalFormatting sqref="A1:XFD1048576">
    <cfRule type="cellIs" dxfId="287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J113" sqref="J113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Contents'!B17</f>
        <v>Table 1.7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2016:Q1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179</v>
      </c>
      <c r="C6" s="54"/>
      <c r="D6" s="54"/>
      <c r="E6" s="54"/>
      <c r="F6" s="111"/>
      <c r="G6" s="54" t="s">
        <v>180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112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230.32900000000001</v>
      </c>
      <c r="H8" s="99">
        <v>-16.274000000000001</v>
      </c>
      <c r="I8" s="99">
        <v>-1.466</v>
      </c>
      <c r="J8" s="99">
        <v>248.06899999999999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36.659999999999997</v>
      </c>
      <c r="H12" s="99">
        <v>0</v>
      </c>
      <c r="I12" s="99">
        <v>0</v>
      </c>
      <c r="J12" s="99">
        <v>0</v>
      </c>
      <c r="K12" s="105">
        <v>36.659999999999997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66.88</v>
      </c>
      <c r="H13" s="107">
        <v>-0.27</v>
      </c>
      <c r="I13" s="107">
        <v>1.63</v>
      </c>
      <c r="J13" s="107">
        <v>65.52</v>
      </c>
      <c r="K13" s="6">
        <v>0</v>
      </c>
    </row>
    <row r="14" spans="1:11" ht="16.5" customHeight="1" x14ac:dyDescent="0.3">
      <c r="A14" s="49" t="s">
        <v>82</v>
      </c>
      <c r="B14" s="105">
        <v>-5.3136625999999998</v>
      </c>
      <c r="C14" s="99">
        <v>-5.3136625999999998</v>
      </c>
      <c r="D14" s="99">
        <v>0</v>
      </c>
      <c r="E14" s="105">
        <v>0</v>
      </c>
      <c r="F14" s="113"/>
      <c r="G14" s="105">
        <v>-137.624413</v>
      </c>
      <c r="H14" s="99">
        <v>-27.043013200000001</v>
      </c>
      <c r="I14" s="99">
        <v>-141.00931</v>
      </c>
      <c r="J14" s="99">
        <v>30.427910600000001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-953.721</v>
      </c>
      <c r="C16" s="99">
        <v>-1338.74</v>
      </c>
      <c r="D16" s="99">
        <v>435.84500000000003</v>
      </c>
      <c r="E16" s="105">
        <v>-50.826000000000001</v>
      </c>
      <c r="F16" s="113"/>
      <c r="G16" s="105">
        <v>677.74</v>
      </c>
      <c r="H16" s="99">
        <v>-42.738</v>
      </c>
      <c r="I16" s="99">
        <v>-4.3789999999999996</v>
      </c>
      <c r="J16" s="99">
        <v>685.72699999999998</v>
      </c>
      <c r="K16" s="105">
        <v>39.130000000000003</v>
      </c>
    </row>
    <row r="17" spans="1:11" ht="16.5" customHeight="1" x14ac:dyDescent="0.3">
      <c r="A17" s="49" t="s">
        <v>85</v>
      </c>
      <c r="B17" s="6">
        <v>0.375</v>
      </c>
      <c r="C17" s="107">
        <v>0.375</v>
      </c>
      <c r="D17" s="107">
        <v>0</v>
      </c>
      <c r="E17" s="6">
        <v>0</v>
      </c>
      <c r="F17" s="113"/>
      <c r="G17" s="6">
        <v>-11.95</v>
      </c>
      <c r="H17" s="107">
        <v>-7.3049999999999997</v>
      </c>
      <c r="I17" s="107">
        <v>-1.734</v>
      </c>
      <c r="J17" s="107">
        <v>-2.911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7024</v>
      </c>
      <c r="C19" s="107">
        <v>353</v>
      </c>
      <c r="D19" s="107">
        <v>6982</v>
      </c>
      <c r="E19" s="6">
        <v>-311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419.6</v>
      </c>
      <c r="H20" s="99">
        <v>-53.2</v>
      </c>
      <c r="I20" s="99">
        <v>-12.74</v>
      </c>
      <c r="J20" s="99">
        <v>485.54</v>
      </c>
      <c r="K20" s="105">
        <v>0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-10.44</v>
      </c>
      <c r="H21" s="107">
        <v>0</v>
      </c>
      <c r="I21" s="107">
        <v>-4.3499999999999996</v>
      </c>
      <c r="J21" s="107">
        <v>0</v>
      </c>
      <c r="K21" s="6">
        <v>-6.08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556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-0.11799999999999999</v>
      </c>
      <c r="H23" s="107">
        <v>0</v>
      </c>
      <c r="I23" s="107">
        <v>0</v>
      </c>
      <c r="J23" s="107">
        <v>0</v>
      </c>
      <c r="K23" s="6">
        <v>-0.11799999999999999</v>
      </c>
    </row>
    <row r="24" spans="1:11" ht="16.5" customHeight="1" x14ac:dyDescent="0.3">
      <c r="A24" s="49" t="s">
        <v>92</v>
      </c>
      <c r="B24" s="105">
        <v>-266</v>
      </c>
      <c r="C24" s="99">
        <v>0</v>
      </c>
      <c r="D24" s="99">
        <v>0</v>
      </c>
      <c r="E24" s="105">
        <v>0</v>
      </c>
      <c r="F24" s="113"/>
      <c r="G24" s="105">
        <v>-282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7.2</v>
      </c>
      <c r="H26" s="99">
        <v>-4.92</v>
      </c>
      <c r="I26" s="99">
        <v>1.93</v>
      </c>
      <c r="J26" s="99">
        <v>-18.05</v>
      </c>
      <c r="K26" s="105">
        <v>28.24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-60.982392660000002</v>
      </c>
      <c r="H27" s="107">
        <v>0</v>
      </c>
      <c r="I27" s="107">
        <v>0</v>
      </c>
      <c r="J27" s="107">
        <v>-60.982392660000002</v>
      </c>
      <c r="K27" s="6">
        <v>0</v>
      </c>
    </row>
    <row r="28" spans="1:11" ht="16.5" customHeight="1" x14ac:dyDescent="0.3">
      <c r="A28" s="49" t="s">
        <v>96</v>
      </c>
      <c r="B28" s="105">
        <v>-0.03</v>
      </c>
      <c r="C28" s="99">
        <v>-0.03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0.39300000000000002</v>
      </c>
      <c r="H30" s="99">
        <v>0.66100000000000003</v>
      </c>
      <c r="I30" s="99">
        <v>0</v>
      </c>
      <c r="J30" s="99">
        <v>-0.26800000000000002</v>
      </c>
      <c r="K30" s="105">
        <v>0</v>
      </c>
    </row>
    <row r="31" spans="1:11" ht="16.5" customHeight="1" x14ac:dyDescent="0.3">
      <c r="A31" s="49" t="s">
        <v>99</v>
      </c>
      <c r="B31" s="6">
        <v>-82</v>
      </c>
      <c r="C31" s="107">
        <v>-82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49.24</v>
      </c>
      <c r="C32" s="99">
        <v>49.24</v>
      </c>
      <c r="D32" s="99">
        <v>0</v>
      </c>
      <c r="E32" s="105">
        <v>0</v>
      </c>
      <c r="F32" s="113"/>
      <c r="G32" s="105">
        <v>4.41</v>
      </c>
      <c r="H32" s="99">
        <v>42.79</v>
      </c>
      <c r="I32" s="99">
        <v>-124.49</v>
      </c>
      <c r="J32" s="99">
        <v>86.11</v>
      </c>
      <c r="K32" s="105">
        <v>0</v>
      </c>
    </row>
    <row r="33" spans="1:11" ht="16.5" customHeight="1" x14ac:dyDescent="0.3">
      <c r="A33" s="49" t="s">
        <v>101</v>
      </c>
      <c r="B33" s="6">
        <v>140.07</v>
      </c>
      <c r="C33" s="107">
        <v>53.08</v>
      </c>
      <c r="D33" s="107">
        <v>0</v>
      </c>
      <c r="E33" s="6">
        <v>86.99</v>
      </c>
      <c r="F33" s="113"/>
      <c r="G33" s="6">
        <v>-94.31</v>
      </c>
      <c r="H33" s="107">
        <v>50.45</v>
      </c>
      <c r="I33" s="107">
        <v>-189.4</v>
      </c>
      <c r="J33" s="107">
        <v>78.819999999999993</v>
      </c>
      <c r="K33" s="6">
        <v>-34.19</v>
      </c>
    </row>
    <row r="34" spans="1:11" ht="16.5" customHeight="1" x14ac:dyDescent="0.3">
      <c r="A34" s="49" t="s">
        <v>102</v>
      </c>
      <c r="B34" s="105">
        <v>1.74</v>
      </c>
      <c r="C34" s="99">
        <v>0</v>
      </c>
      <c r="D34" s="99">
        <v>0</v>
      </c>
      <c r="E34" s="105">
        <v>0</v>
      </c>
      <c r="F34" s="113"/>
      <c r="G34" s="105">
        <v>10.06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877.98</v>
      </c>
      <c r="H35" s="107">
        <v>-60.54</v>
      </c>
      <c r="I35" s="107">
        <v>11.28</v>
      </c>
      <c r="J35" s="107">
        <v>69.03</v>
      </c>
      <c r="K35" s="6">
        <v>858.22</v>
      </c>
    </row>
    <row r="36" spans="1:11" ht="16.5" customHeight="1" x14ac:dyDescent="0.3">
      <c r="A36" s="53" t="s">
        <v>105</v>
      </c>
      <c r="B36" s="108">
        <v>5908.3603374000004</v>
      </c>
      <c r="C36" s="102">
        <v>-970.38866259999998</v>
      </c>
      <c r="D36" s="102">
        <v>7417.8450000000003</v>
      </c>
      <c r="E36" s="108">
        <v>-274.83600000000001</v>
      </c>
      <c r="F36" s="114"/>
      <c r="G36" s="108">
        <v>2289.82719434</v>
      </c>
      <c r="H36" s="102">
        <v>-118.38901319999999</v>
      </c>
      <c r="I36" s="102">
        <v>-464.72831000000002</v>
      </c>
      <c r="J36" s="102">
        <v>1667.0325179399899</v>
      </c>
      <c r="K36" s="108">
        <v>921.86199999999997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S7MhwMrPGnG3bxLhJKdzxO3m8i8HoYFZc7ps/pDrBlotF5KgQdHGZ3nW8UULQuE98tlRhn1gywNhzhvy2WyDw==" saltValue="o3AIUBLxt54jakRJFL9xLQ==" spinCount="100000" sheet="1" objects="1" scenarios="1"/>
  <mergeCells count="1">
    <mergeCell ref="A1:B1"/>
  </mergeCells>
  <conditionalFormatting sqref="B8:K36">
    <cfRule type="cellIs" dxfId="286" priority="2" operator="between">
      <formula>0</formula>
      <formula>0.1</formula>
    </cfRule>
    <cfRule type="cellIs" dxfId="285" priority="3" operator="lessThan">
      <formula>0</formula>
    </cfRule>
    <cfRule type="cellIs" dxfId="284" priority="4" operator="greaterThanOrEqual">
      <formula>0.1</formula>
    </cfRule>
  </conditionalFormatting>
  <conditionalFormatting sqref="A1:XFD1048576">
    <cfRule type="cellIs" dxfId="28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Alex Carroll</cp:lastModifiedBy>
  <cp:lastPrinted>2016-02-25T10:26:11Z</cp:lastPrinted>
  <dcterms:created xsi:type="dcterms:W3CDTF">2015-09-22T14:02:58Z</dcterms:created>
  <dcterms:modified xsi:type="dcterms:W3CDTF">2016-05-24T10:28:12Z</dcterms:modified>
</cp:coreProperties>
</file>