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Statistics\EUROPE\Quarterly\2017\Q1 2017\Quarterly data share\"/>
    </mc:Choice>
  </mc:AlternateContent>
  <bookViews>
    <workbookView xWindow="0" yWindow="0" windowWidth="28800" windowHeight="12135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NF 1.0" sheetId="69" r:id="rId33"/>
    <sheet name="Table NF 2.0" sheetId="68" r:id="rId34"/>
    <sheet name="Table NF 3.0" sheetId="89" r:id="rId35"/>
    <sheet name="Table NF 4.0" sheetId="90" r:id="rId36"/>
    <sheet name="Table NF 5.0" sheetId="91" r:id="rId37"/>
    <sheet name="Table NF 6.0" sheetId="113" r:id="rId38"/>
    <sheet name="Table 2.1" sheetId="12" r:id="rId39"/>
    <sheet name="Table 2.2" sheetId="125" r:id="rId40"/>
    <sheet name="Table 2.3" sheetId="124" r:id="rId41"/>
    <sheet name="Table 2.4" sheetId="60" r:id="rId42"/>
    <sheet name="Table 2.5" sheetId="61" r:id="rId43"/>
    <sheet name="Table 2.6" sheetId="62" r:id="rId44"/>
    <sheet name="Table 2.7" sheetId="63" r:id="rId45"/>
    <sheet name="Table 2.8" sheetId="64" r:id="rId46"/>
    <sheet name="Table 2.9" sheetId="65" r:id="rId47"/>
    <sheet name="Table 2.10" sheetId="67" r:id="rId48"/>
    <sheet name="Table 2.11" sheetId="11" r:id="rId49"/>
    <sheet name="Table 2.12" sheetId="96" r:id="rId50"/>
    <sheet name="Table 2.13" sheetId="97" r:id="rId51"/>
    <sheet name="Table 2.14" sheetId="98" r:id="rId52"/>
    <sheet name="Table 2.15" sheetId="99" r:id="rId53"/>
    <sheet name="Table 2.16" sheetId="100" r:id="rId54"/>
    <sheet name="Table 2.17" sheetId="101" r:id="rId55"/>
    <sheet name="Table 2.18" sheetId="102" r:id="rId56"/>
    <sheet name="Table 2.19" sheetId="103" r:id="rId57"/>
    <sheet name="Table 2.20" sheetId="104" r:id="rId58"/>
    <sheet name="Table 2.21" sheetId="105" r:id="rId59"/>
    <sheet name="Table 2.22" sheetId="106" r:id="rId60"/>
    <sheet name="Table 2.23" sheetId="107" r:id="rId61"/>
    <sheet name="Table 2.24" sheetId="108" r:id="rId62"/>
    <sheet name="Table 2.25" sheetId="109" r:id="rId63"/>
    <sheet name="Table 2.26" sheetId="110" r:id="rId64"/>
    <sheet name="Table 2.27" sheetId="111" r:id="rId65"/>
    <sheet name="Appendix" sheetId="114" r:id="rId66"/>
  </sheets>
  <definedNames>
    <definedName name="_xlnm.Print_Area" localSheetId="44">'Table 2.7'!$A$1:$L$37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97" l="1"/>
  <c r="K12" i="97"/>
  <c r="K14" i="97"/>
  <c r="K16" i="97"/>
  <c r="K18" i="97"/>
  <c r="K20" i="97"/>
  <c r="K22" i="97"/>
  <c r="K24" i="97"/>
  <c r="K26" i="97"/>
  <c r="K28" i="97"/>
  <c r="K30" i="97"/>
  <c r="K32" i="97"/>
  <c r="K34" i="97"/>
  <c r="K36" i="97"/>
  <c r="K10" i="109" l="1"/>
  <c r="K11" i="109"/>
  <c r="K12" i="109"/>
  <c r="K13" i="109"/>
  <c r="K14" i="109"/>
  <c r="K15" i="109"/>
  <c r="K16" i="109"/>
  <c r="K17" i="109"/>
  <c r="K18" i="109"/>
  <c r="K19" i="109"/>
  <c r="K20" i="109"/>
  <c r="K21" i="109"/>
  <c r="K22" i="109"/>
  <c r="K23" i="109"/>
  <c r="K24" i="109"/>
  <c r="K25" i="109"/>
  <c r="K26" i="109"/>
  <c r="K27" i="109"/>
  <c r="K28" i="109"/>
  <c r="K29" i="109"/>
  <c r="K30" i="109"/>
  <c r="K31" i="109"/>
  <c r="K32" i="109"/>
  <c r="K33" i="109"/>
  <c r="K34" i="109"/>
  <c r="K35" i="109"/>
  <c r="K36" i="109"/>
  <c r="K10" i="105"/>
  <c r="K11" i="105"/>
  <c r="K12" i="105"/>
  <c r="K13" i="105"/>
  <c r="K14" i="105"/>
  <c r="K15" i="105"/>
  <c r="K16" i="105"/>
  <c r="K17" i="105"/>
  <c r="K18" i="105"/>
  <c r="K19" i="105"/>
  <c r="K20" i="105"/>
  <c r="K21" i="105"/>
  <c r="K22" i="105"/>
  <c r="K23" i="105"/>
  <c r="K24" i="105"/>
  <c r="K25" i="105"/>
  <c r="K26" i="105"/>
  <c r="K27" i="105"/>
  <c r="K28" i="105"/>
  <c r="K29" i="105"/>
  <c r="K30" i="105"/>
  <c r="K31" i="105"/>
  <c r="K32" i="105"/>
  <c r="K33" i="105"/>
  <c r="K34" i="105"/>
  <c r="K35" i="105"/>
  <c r="K36" i="105"/>
  <c r="F10" i="102"/>
  <c r="F12" i="102"/>
  <c r="F14" i="102"/>
  <c r="F16" i="102"/>
  <c r="F18" i="102"/>
  <c r="F20" i="102"/>
  <c r="F22" i="102"/>
  <c r="F24" i="102"/>
  <c r="F26" i="102"/>
  <c r="F28" i="102"/>
  <c r="F30" i="102"/>
  <c r="F32" i="102"/>
  <c r="F34" i="102"/>
  <c r="F36" i="102"/>
  <c r="K10" i="101"/>
  <c r="K11" i="101"/>
  <c r="K12" i="101"/>
  <c r="K13" i="101"/>
  <c r="K14" i="101"/>
  <c r="K15" i="101"/>
  <c r="K16" i="101"/>
  <c r="K17" i="101"/>
  <c r="K18" i="101"/>
  <c r="K19" i="101"/>
  <c r="K20" i="101"/>
  <c r="K21" i="101"/>
  <c r="K22" i="101"/>
  <c r="K23" i="101"/>
  <c r="K24" i="101"/>
  <c r="K25" i="101"/>
  <c r="K26" i="101"/>
  <c r="K27" i="101"/>
  <c r="K28" i="101"/>
  <c r="K29" i="101"/>
  <c r="K30" i="101"/>
  <c r="K31" i="101"/>
  <c r="K32" i="101"/>
  <c r="K33" i="101"/>
  <c r="K34" i="101"/>
  <c r="K35" i="101"/>
  <c r="K36" i="101"/>
  <c r="K10" i="90"/>
  <c r="K11" i="90"/>
  <c r="K12" i="90"/>
  <c r="K13" i="90"/>
  <c r="K14" i="90"/>
  <c r="K15" i="90"/>
  <c r="K16" i="90"/>
  <c r="K17" i="90"/>
  <c r="K18" i="90"/>
  <c r="K19" i="90"/>
  <c r="K20" i="90"/>
  <c r="K21" i="90"/>
  <c r="K22" i="90"/>
  <c r="K23" i="90"/>
  <c r="K24" i="90"/>
  <c r="K25" i="90"/>
  <c r="K26" i="90"/>
  <c r="K27" i="90"/>
  <c r="K28" i="90"/>
  <c r="K29" i="90"/>
  <c r="K30" i="90"/>
  <c r="K31" i="90"/>
  <c r="K32" i="90"/>
  <c r="K33" i="90"/>
  <c r="K34" i="90"/>
  <c r="K35" i="90"/>
  <c r="K36" i="90"/>
  <c r="K37" i="90"/>
  <c r="K10" i="86"/>
  <c r="K11" i="86"/>
  <c r="K12" i="86"/>
  <c r="K13" i="86"/>
  <c r="K14" i="86"/>
  <c r="K15" i="86"/>
  <c r="K16" i="86"/>
  <c r="K17" i="86"/>
  <c r="K18" i="86"/>
  <c r="K19" i="86"/>
  <c r="K20" i="86"/>
  <c r="K21" i="86"/>
  <c r="K22" i="86"/>
  <c r="K23" i="86"/>
  <c r="K24" i="86"/>
  <c r="K25" i="86"/>
  <c r="K26" i="86"/>
  <c r="K27" i="86"/>
  <c r="K28" i="86"/>
  <c r="K29" i="86"/>
  <c r="K30" i="86"/>
  <c r="K31" i="86"/>
  <c r="K32" i="86"/>
  <c r="K33" i="86"/>
  <c r="K34" i="86"/>
  <c r="K35" i="86"/>
  <c r="K36" i="86"/>
  <c r="K37" i="86"/>
  <c r="K10" i="81"/>
  <c r="K11" i="81"/>
  <c r="K12" i="81"/>
  <c r="K13" i="81"/>
  <c r="K14" i="81"/>
  <c r="K15" i="81"/>
  <c r="K16" i="81"/>
  <c r="K17" i="81"/>
  <c r="K18" i="81"/>
  <c r="K19" i="81"/>
  <c r="K20" i="81"/>
  <c r="K21" i="81"/>
  <c r="K22" i="81"/>
  <c r="K23" i="81"/>
  <c r="K24" i="81"/>
  <c r="K25" i="81"/>
  <c r="K26" i="81"/>
  <c r="K27" i="81"/>
  <c r="K28" i="81"/>
  <c r="K29" i="81"/>
  <c r="K30" i="81"/>
  <c r="K31" i="81"/>
  <c r="K32" i="81"/>
  <c r="K33" i="81"/>
  <c r="K34" i="81"/>
  <c r="K35" i="81"/>
  <c r="K36" i="81"/>
  <c r="K37" i="81"/>
  <c r="K38" i="81"/>
  <c r="K10" i="77"/>
  <c r="K11" i="77"/>
  <c r="K12" i="77"/>
  <c r="K13" i="77"/>
  <c r="K14" i="77"/>
  <c r="K15" i="77"/>
  <c r="K16" i="77"/>
  <c r="K17" i="77"/>
  <c r="K18" i="77"/>
  <c r="K19" i="77"/>
  <c r="K20" i="77"/>
  <c r="K21" i="77"/>
  <c r="K22" i="77"/>
  <c r="K23" i="77"/>
  <c r="K24" i="77"/>
  <c r="K25" i="77"/>
  <c r="K26" i="77"/>
  <c r="K27" i="77"/>
  <c r="K28" i="77"/>
  <c r="K29" i="77"/>
  <c r="K30" i="77"/>
  <c r="K31" i="77"/>
  <c r="K32" i="77"/>
  <c r="K33" i="77"/>
  <c r="K34" i="77"/>
  <c r="K35" i="77"/>
  <c r="K36" i="77"/>
  <c r="K37" i="77"/>
  <c r="K10" i="72"/>
  <c r="K12" i="72"/>
  <c r="K14" i="72"/>
  <c r="K16" i="72"/>
  <c r="K18" i="72"/>
  <c r="K20" i="72"/>
  <c r="K22" i="72"/>
  <c r="K24" i="72"/>
  <c r="K26" i="72"/>
  <c r="K28" i="72"/>
  <c r="K30" i="72"/>
  <c r="K32" i="72"/>
  <c r="K34" i="72"/>
  <c r="K36" i="72"/>
  <c r="A2" i="122" l="1"/>
  <c r="A1" i="111"/>
  <c r="A1" i="110"/>
  <c r="A1" i="109"/>
  <c r="A1" i="108"/>
  <c r="A1" i="107"/>
  <c r="A1" i="106"/>
  <c r="A1" i="105"/>
  <c r="A1" i="104"/>
  <c r="A1" i="103"/>
  <c r="A1" i="102"/>
  <c r="A1" i="101"/>
  <c r="A1" i="100"/>
  <c r="A1" i="99"/>
  <c r="A1" i="98"/>
  <c r="A1" i="97"/>
  <c r="A1" i="96"/>
  <c r="A1" i="11"/>
  <c r="A1" i="67"/>
  <c r="A1" i="65"/>
  <c r="A1" i="64"/>
  <c r="A1" i="63"/>
  <c r="A1" i="62"/>
  <c r="A1" i="61"/>
  <c r="A1" i="60"/>
  <c r="A1" i="124"/>
  <c r="A1" i="125"/>
  <c r="A1" i="12"/>
  <c r="A1" i="117"/>
  <c r="A1" i="116"/>
  <c r="A1" i="115"/>
  <c r="A1" i="88"/>
  <c r="A1" i="87"/>
  <c r="A1" i="86"/>
  <c r="A1" i="85"/>
  <c r="A1" i="84"/>
  <c r="A1" i="83"/>
  <c r="A1" i="81"/>
  <c r="A1" i="80"/>
  <c r="A1" i="79"/>
  <c r="A1" i="78"/>
  <c r="A1" i="77"/>
  <c r="A1" i="76"/>
  <c r="A1" i="75"/>
  <c r="A1" i="74"/>
  <c r="A1" i="72"/>
  <c r="A1" i="70"/>
  <c r="A1" i="95"/>
  <c r="A1" i="10"/>
  <c r="A1" i="9"/>
  <c r="A1" i="8"/>
  <c r="A1" i="7"/>
  <c r="A1" i="6"/>
  <c r="A1" i="4"/>
  <c r="A1" i="2"/>
  <c r="A1" i="122"/>
  <c r="A1" i="123"/>
  <c r="A1" i="5"/>
  <c r="A2" i="124" l="1"/>
  <c r="A2" i="125"/>
  <c r="A2" i="123"/>
  <c r="A2" i="117" l="1"/>
  <c r="A2" i="116"/>
  <c r="A2" i="115"/>
  <c r="A2" i="2" l="1"/>
  <c r="A2" i="113"/>
  <c r="A2" i="8"/>
  <c r="A2" i="91"/>
  <c r="A2" i="90"/>
  <c r="A2" i="89"/>
  <c r="A2" i="68"/>
  <c r="A2" i="69"/>
  <c r="A2" i="111" l="1"/>
  <c r="A2" i="110"/>
  <c r="A2" i="109"/>
  <c r="A2" i="108"/>
  <c r="A2" i="107"/>
  <c r="A2" i="106"/>
  <c r="A2" i="105"/>
  <c r="A2" i="104"/>
  <c r="A2" i="103"/>
  <c r="A2" i="102"/>
  <c r="A2" i="101"/>
  <c r="A2" i="100"/>
  <c r="A2" i="99"/>
  <c r="A2" i="98"/>
  <c r="A2" i="97"/>
  <c r="A2" i="96"/>
  <c r="A2" i="88"/>
  <c r="A2" i="87"/>
  <c r="A2" i="86"/>
  <c r="A2" i="85"/>
  <c r="A2" i="84"/>
  <c r="A2" i="83"/>
  <c r="A2" i="81"/>
  <c r="A2" i="80"/>
  <c r="A2" i="79"/>
  <c r="A2" i="78"/>
  <c r="A2" i="77"/>
  <c r="A2" i="76"/>
  <c r="A2" i="75"/>
  <c r="A2" i="74"/>
  <c r="A2" i="72"/>
  <c r="A2" i="70"/>
  <c r="A2" i="11"/>
  <c r="A2" i="7" l="1"/>
  <c r="A2" i="64" l="1"/>
  <c r="A2" i="67" l="1"/>
  <c r="A2" i="65"/>
  <c r="A2" i="63"/>
  <c r="A2" i="62"/>
  <c r="A2" i="61"/>
  <c r="A2" i="60"/>
  <c r="A2" i="95" l="1"/>
  <c r="A2" i="10"/>
  <c r="A2" i="9"/>
  <c r="A2" i="6"/>
  <c r="A2" i="4"/>
  <c r="A2" i="5"/>
  <c r="A3" i="114" l="1"/>
  <c r="F8" i="102" l="1"/>
  <c r="K9" i="109"/>
  <c r="K8" i="109"/>
  <c r="K9" i="105"/>
  <c r="K8" i="105"/>
  <c r="K9" i="101"/>
  <c r="K8" i="101"/>
  <c r="K8" i="97"/>
  <c r="K9" i="90"/>
  <c r="K8" i="90"/>
  <c r="K9" i="86"/>
  <c r="K8" i="86"/>
  <c r="K9" i="81"/>
  <c r="K8" i="81"/>
  <c r="K9" i="77"/>
  <c r="K8" i="77"/>
  <c r="K8" i="72" l="1"/>
  <c r="A2" i="12" l="1"/>
</calcChain>
</file>

<file path=xl/sharedStrings.xml><?xml version="1.0" encoding="utf-8"?>
<sst xmlns="http://schemas.openxmlformats.org/spreadsheetml/2006/main" count="2803" uniqueCount="252">
  <si>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</si>
  <si>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</si>
  <si>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</si>
  <si>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</si>
  <si>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</si>
  <si>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</si>
  <si>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</si>
  <si>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</si>
  <si>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</si>
  <si>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</si>
  <si>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</si>
  <si>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</si>
  <si>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</si>
  <si>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</si>
  <si>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</si>
  <si>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</si>
  <si>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</si>
  <si>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</si>
  <si>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</si>
  <si>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</si>
  <si>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</si>
  <si>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</si>
  <si>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</si>
  <si>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</si>
  <si>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</si>
  <si>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</si>
  <si>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</si>
  <si>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</si>
  <si>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</si>
  <si>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</si>
  <si>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</si>
  <si>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</si>
  <si>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</si>
  <si>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</si>
  <si>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</si>
  <si>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</si>
  <si>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</si>
  <si>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</si>
  <si>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</si>
  <si>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</si>
  <si>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</si>
  <si>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</si>
  <si>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</si>
  <si>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</si>
  <si>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</si>
  <si>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</si>
  <si>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</si>
  <si>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</si>
  <si>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</si>
  <si>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</si>
  <si>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</si>
  <si>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</si>
  <si>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</si>
  <si>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</si>
  <si>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</si>
  <si>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</si>
  <si>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</si>
  <si>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</si>
  <si>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</si>
  <si>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</si>
  <si>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</si>
  <si>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</si>
  <si>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</si>
  <si>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</si>
  <si>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</si>
  <si>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</si>
  <si>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</si>
  <si>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</si>
  <si>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</si>
  <si>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</si>
  <si>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</si>
  <si>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</si>
  <si>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</si>
  <si>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</si>
  <si>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</si>
  <si>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</si>
  <si>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</si>
  <si>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</si>
  <si>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</si>
  <si>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</si>
  <si>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</si>
  <si>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</si>
  <si>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</si>
  <si>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</si>
  <si>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</si>
  <si>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</si>
  <si>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</si>
  <si>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</si>
  <si>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</si>
  <si>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</si>
  <si>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</si>
  <si>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</si>
  <si>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</si>
  <si>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</si>
  <si>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</si>
  <si>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</si>
  <si>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</si>
  <si>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</si>
  <si>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</si>
  <si>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</si>
  <si>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</si>
  <si>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</si>
  <si>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</si>
  <si>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</si>
  <si>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</si>
  <si>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</si>
  <si>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</si>
  <si>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</si>
  <si>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</si>
  <si>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</si>
  <si>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</si>
  <si>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</si>
  <si>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</si>
  <si>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</si>
  <si>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</si>
  <si>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</si>
  <si>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</si>
  <si>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</si>
  <si>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</si>
  <si>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</si>
  <si>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</si>
  <si>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</si>
  <si>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</si>
  <si>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</si>
  <si>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</si>
  <si>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</si>
  <si>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</si>
  <si>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</si>
  <si>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</si>
  <si>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</si>
  <si>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</si>
  <si>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</si>
  <si>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</si>
  <si>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</si>
  <si>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</si>
  <si>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</si>
  <si>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</si>
  <si>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</si>
  <si>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</si>
  <si>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</si>
  <si>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</si>
  <si>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</si>
  <si>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</si>
  <si>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</si>
  <si>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</si>
  <si>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</si>
  <si>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</si>
  <si>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</si>
  <si>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</si>
  <si>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</si>
  <si>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</si>
  <si>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</si>
  <si>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</si>
  <si>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</si>
  <si>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</si>
  <si>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</si>
  <si>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</si>
  <si>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</si>
  <si>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</si>
  <si>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</si>
  <si>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</si>
  <si>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</si>
  <si>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</si>
  <si>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</si>
  <si>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</si>
  <si>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</si>
  <si>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</si>
  <si>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</si>
  <si>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</si>
  <si>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</si>
  <si>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</si>
  <si>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</si>
  <si>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</si>
  <si>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</si>
  <si>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</si>
  <si>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</si>
  <si>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</si>
  <si>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</si>
  <si>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</si>
  <si>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</si>
  <si>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</si>
  <si>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</si>
  <si>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</si>
  <si>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</si>
  <si>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</si>
  <si>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</si>
  <si>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</si>
  <si>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</si>
  <si>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</si>
  <si>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</si>
  <si>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</si>
  <si>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</si>
  <si>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</si>
  <si>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</si>
  <si>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</si>
  <si>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</si>
  <si>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</si>
  <si>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</si>
  <si>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</si>
  <si>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</si>
  <si>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</si>
  <si>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</si>
  <si>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</si>
  <si>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</si>
  <si>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</si>
  <si>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</si>
  <si>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</si>
  <si>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</si>
  <si>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</si>
  <si>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</si>
  <si>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</si>
  <si>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</si>
  <si>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</si>
  <si>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</si>
  <si>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</si>
  <si>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</si>
  <si>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</si>
  <si>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</si>
  <si>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</si>
  <si>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</si>
  <si>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</si>
  <si>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</si>
  <si>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2017:Q1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</si>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</sst>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7" fillId="0" borderId="0" xfId="0" applyNumberFormat="1" applyFont="1" applyBorder="1"/>
    <xf numFmtId="164" fontId="14" fillId="0" borderId="0" xfId="0" applyNumberFormat="1" applyFont="1" applyBorder="1"/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Border="1"/>
    <xf numFmtId="164" fontId="17" fillId="0" borderId="0" xfId="0" applyNumberFormat="1" applyFont="1" applyFill="1" applyBorder="1"/>
    <xf numFmtId="164" fontId="17" fillId="0" borderId="0" xfId="0" applyNumberFormat="1" applyFont="1" applyBorder="1"/>
    <xf numFmtId="164" fontId="18" fillId="0" borderId="0" xfId="0" applyNumberFormat="1" applyFont="1" applyBorder="1"/>
    <xf numFmtId="164" fontId="4" fillId="0" borderId="0" xfId="0" applyNumberFormat="1" applyFont="1" applyBorder="1"/>
    <xf numFmtId="164" fontId="17" fillId="0" borderId="0" xfId="0" applyNumberFormat="1" applyFont="1" applyBorder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/>
    </xf>
    <xf numFmtId="164" fontId="7" fillId="0" borderId="0" xfId="0" applyNumberFormat="1" applyFont="1" applyFill="1"/>
    <xf numFmtId="164" fontId="19" fillId="4" borderId="0" xfId="0" applyNumberFormat="1" applyFont="1" applyFill="1" applyBorder="1" applyAlignment="1">
      <alignment horizontal="left"/>
    </xf>
    <xf numFmtId="164" fontId="12" fillId="0" borderId="0" xfId="0" applyNumberFormat="1" applyFont="1" applyBorder="1"/>
    <xf numFmtId="164" fontId="0" fillId="3" borderId="0" xfId="0" applyNumberFormat="1" applyFill="1"/>
    <xf numFmtId="164" fontId="12" fillId="0" borderId="0" xfId="0" applyNumberFormat="1" applyFont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Border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7" fillId="3" borderId="0" xfId="0" applyNumberFormat="1" applyFont="1" applyFill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 applyFill="1" applyBorder="1"/>
    <xf numFmtId="164" fontId="14" fillId="2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6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500"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85"/>
  <sheetViews>
    <sheetView showGridLines="0" tabSelected="1" zoomScale="85" zoomScaleNormal="85" workbookViewId="0">
      <selection activeCell="D28" sqref="D28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2" t="s">
        <v>0</v>
      </c>
      <c r="B2" s="163"/>
      <c r="C2" s="163"/>
      <c r="D2" s="11"/>
    </row>
    <row r="3" spans="1:6" s="12" customFormat="1" ht="25.5" x14ac:dyDescent="0.15">
      <c r="A3" s="164" t="s">
        <v>222</v>
      </c>
      <c r="B3" s="165"/>
      <c r="C3" s="165"/>
      <c r="D3" s="11"/>
    </row>
    <row r="4" spans="1:6" s="12" customFormat="1" ht="25.5" x14ac:dyDescent="0.15">
      <c r="A4" s="128"/>
      <c r="B4" s="129"/>
      <c r="C4" s="129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105</v>
      </c>
      <c r="B7" s="144" t="s">
        <v>11</v>
      </c>
      <c r="C7" s="144" t="s">
        <v>12</v>
      </c>
    </row>
    <row r="8" spans="1:6" ht="12.75" customHeight="1" x14ac:dyDescent="0.2">
      <c r="A8" s="21" t="s">
        <v>208</v>
      </c>
      <c r="B8" s="144" t="s">
        <v>3</v>
      </c>
      <c r="C8" s="144" t="s">
        <v>13</v>
      </c>
    </row>
    <row r="9" spans="1:6" ht="12.75" customHeight="1" x14ac:dyDescent="0.2">
      <c r="A9" s="21" t="s">
        <v>209</v>
      </c>
      <c r="B9" s="144" t="s">
        <v>4</v>
      </c>
      <c r="C9" s="144" t="s">
        <v>14</v>
      </c>
    </row>
    <row r="10" spans="1:6" s="18" customFormat="1" ht="15.95" customHeight="1" x14ac:dyDescent="0.2">
      <c r="A10" s="19"/>
      <c r="B10" s="144"/>
      <c r="C10" s="144"/>
    </row>
    <row r="11" spans="1:6" s="16" customFormat="1" ht="15.95" customHeight="1" x14ac:dyDescent="0.3">
      <c r="A11" s="17" t="s">
        <v>5</v>
      </c>
      <c r="B11" s="144"/>
      <c r="C11" s="144"/>
      <c r="F11" s="20"/>
    </row>
    <row r="12" spans="1:6" ht="12.75" customHeight="1" x14ac:dyDescent="0.2">
      <c r="A12" s="21" t="s">
        <v>6</v>
      </c>
      <c r="B12" s="144" t="s">
        <v>15</v>
      </c>
      <c r="C12" s="144" t="s">
        <v>16</v>
      </c>
    </row>
    <row r="13" spans="1:6" ht="12.75" customHeight="1" x14ac:dyDescent="0.2">
      <c r="A13" s="21" t="s">
        <v>47</v>
      </c>
      <c r="B13" s="144" t="s">
        <v>17</v>
      </c>
      <c r="C13" s="144" t="s">
        <v>18</v>
      </c>
    </row>
    <row r="14" spans="1:6" s="18" customFormat="1" ht="15.95" customHeight="1" x14ac:dyDescent="0.2">
      <c r="A14" s="19"/>
      <c r="B14" s="144"/>
      <c r="C14" s="144"/>
    </row>
    <row r="15" spans="1:6" s="16" customFormat="1" ht="15.95" customHeight="1" x14ac:dyDescent="0.3">
      <c r="A15" s="17" t="s">
        <v>7</v>
      </c>
      <c r="B15" s="144"/>
      <c r="C15" s="144"/>
    </row>
    <row r="16" spans="1:6" ht="12.75" customHeight="1" x14ac:dyDescent="0.2">
      <c r="A16" s="21" t="s">
        <v>104</v>
      </c>
      <c r="B16" s="144" t="s">
        <v>19</v>
      </c>
      <c r="C16" s="144" t="s">
        <v>53</v>
      </c>
    </row>
    <row r="17" spans="1:6" ht="12.75" customHeight="1" x14ac:dyDescent="0.2">
      <c r="A17" s="21" t="s">
        <v>48</v>
      </c>
      <c r="B17" s="144" t="s">
        <v>20</v>
      </c>
      <c r="C17" s="144" t="s">
        <v>35</v>
      </c>
    </row>
    <row r="18" spans="1:6" s="18" customFormat="1" ht="15.95" customHeight="1" x14ac:dyDescent="0.2">
      <c r="A18" s="19"/>
      <c r="B18" s="144"/>
      <c r="C18" s="144"/>
    </row>
    <row r="19" spans="1:6" s="16" customFormat="1" ht="15.95" customHeight="1" x14ac:dyDescent="0.3">
      <c r="A19" s="17" t="s">
        <v>8</v>
      </c>
      <c r="B19" s="144"/>
      <c r="C19" s="144"/>
    </row>
    <row r="20" spans="1:6" ht="12.75" customHeight="1" x14ac:dyDescent="0.2">
      <c r="A20" s="21" t="s">
        <v>136</v>
      </c>
      <c r="B20" s="144" t="s">
        <v>21</v>
      </c>
      <c r="C20" s="144" t="s">
        <v>36</v>
      </c>
    </row>
    <row r="21" spans="1:6" ht="12.75" customHeight="1" x14ac:dyDescent="0.2">
      <c r="A21" s="21" t="s">
        <v>49</v>
      </c>
      <c r="B21" s="144" t="s">
        <v>22</v>
      </c>
      <c r="C21" s="144" t="s">
        <v>54</v>
      </c>
    </row>
    <row r="22" spans="1:6" s="18" customFormat="1" ht="15.95" customHeight="1" x14ac:dyDescent="0.2">
      <c r="A22" s="19"/>
      <c r="B22" s="144"/>
      <c r="C22" s="144"/>
    </row>
    <row r="23" spans="1:6" s="16" customFormat="1" ht="15.95" customHeight="1" x14ac:dyDescent="0.3">
      <c r="A23" s="17" t="s">
        <v>9</v>
      </c>
      <c r="B23" s="144"/>
      <c r="C23" s="144"/>
    </row>
    <row r="24" spans="1:6" ht="12.75" customHeight="1" x14ac:dyDescent="0.2">
      <c r="A24" s="21" t="s">
        <v>102</v>
      </c>
      <c r="B24" s="144" t="s">
        <v>23</v>
      </c>
      <c r="C24" s="144" t="s">
        <v>37</v>
      </c>
    </row>
    <row r="25" spans="1:6" ht="12.75" customHeight="1" x14ac:dyDescent="0.2">
      <c r="A25" s="21" t="s">
        <v>50</v>
      </c>
      <c r="B25" s="144" t="s">
        <v>24</v>
      </c>
      <c r="C25" s="144" t="s">
        <v>38</v>
      </c>
    </row>
    <row r="26" spans="1:6" s="18" customFormat="1" ht="15.95" customHeight="1" x14ac:dyDescent="0.2">
      <c r="A26" s="19"/>
      <c r="B26" s="144"/>
      <c r="C26" s="144"/>
    </row>
    <row r="27" spans="1:6" s="16" customFormat="1" ht="15.95" customHeight="1" x14ac:dyDescent="0.3">
      <c r="A27" s="17" t="s">
        <v>106</v>
      </c>
      <c r="B27" s="144"/>
      <c r="C27" s="144"/>
      <c r="F27" s="20"/>
    </row>
    <row r="28" spans="1:6" ht="12.75" customHeight="1" x14ac:dyDescent="0.2">
      <c r="A28" s="21" t="s">
        <v>191</v>
      </c>
      <c r="B28" s="144" t="s">
        <v>25</v>
      </c>
      <c r="C28" s="144" t="s">
        <v>55</v>
      </c>
    </row>
    <row r="29" spans="1:6" ht="12.75" customHeight="1" x14ac:dyDescent="0.2">
      <c r="A29" s="21" t="s">
        <v>137</v>
      </c>
      <c r="B29" s="144" t="s">
        <v>26</v>
      </c>
      <c r="C29" s="144" t="s">
        <v>39</v>
      </c>
    </row>
    <row r="30" spans="1:6" ht="12.75" customHeight="1" x14ac:dyDescent="0.2">
      <c r="A30" s="21" t="s">
        <v>47</v>
      </c>
      <c r="B30" s="144" t="s">
        <v>27</v>
      </c>
      <c r="C30" s="144" t="s">
        <v>40</v>
      </c>
    </row>
    <row r="31" spans="1:6" ht="12.75" customHeight="1" x14ac:dyDescent="0.2">
      <c r="A31" s="21" t="s">
        <v>10</v>
      </c>
      <c r="B31" s="144" t="s">
        <v>28</v>
      </c>
      <c r="C31" s="144" t="s">
        <v>56</v>
      </c>
    </row>
    <row r="32" spans="1:6" s="18" customFormat="1" ht="15.95" customHeight="1" x14ac:dyDescent="0.2">
      <c r="A32" s="19"/>
      <c r="B32" s="144"/>
      <c r="C32" s="144"/>
    </row>
    <row r="33" spans="1:3" ht="15.95" customHeight="1" x14ac:dyDescent="0.3">
      <c r="A33" s="17" t="s">
        <v>107</v>
      </c>
      <c r="B33" s="144"/>
      <c r="C33" s="144"/>
    </row>
    <row r="34" spans="1:3" ht="12.75" customHeight="1" x14ac:dyDescent="0.2">
      <c r="A34" s="21" t="s">
        <v>104</v>
      </c>
      <c r="B34" s="144" t="s">
        <v>29</v>
      </c>
      <c r="C34" s="144" t="s">
        <v>41</v>
      </c>
    </row>
    <row r="35" spans="1:3" ht="12.75" customHeight="1" x14ac:dyDescent="0.2">
      <c r="A35" s="21" t="s">
        <v>138</v>
      </c>
      <c r="B35" s="144" t="s">
        <v>61</v>
      </c>
      <c r="C35" s="144" t="s">
        <v>42</v>
      </c>
    </row>
    <row r="36" spans="1:3" ht="12.75" customHeight="1" x14ac:dyDescent="0.2">
      <c r="A36" s="21" t="s">
        <v>48</v>
      </c>
      <c r="B36" s="144" t="s">
        <v>30</v>
      </c>
      <c r="C36" s="144" t="s">
        <v>57</v>
      </c>
    </row>
    <row r="37" spans="1:3" ht="12.75" customHeight="1" x14ac:dyDescent="0.2">
      <c r="A37" s="21" t="s">
        <v>99</v>
      </c>
      <c r="B37" s="144" t="s">
        <v>31</v>
      </c>
      <c r="C37" s="144" t="s">
        <v>43</v>
      </c>
    </row>
    <row r="38" spans="1:3" s="18" customFormat="1" ht="15.95" customHeight="1" x14ac:dyDescent="0.2">
      <c r="A38" s="19"/>
      <c r="B38" s="144"/>
      <c r="C38" s="144"/>
    </row>
    <row r="39" spans="1:3" ht="15.95" customHeight="1" x14ac:dyDescent="0.3">
      <c r="A39" s="17" t="s">
        <v>108</v>
      </c>
      <c r="B39" s="144"/>
      <c r="C39" s="144"/>
    </row>
    <row r="40" spans="1:3" ht="12.75" customHeight="1" x14ac:dyDescent="0.2">
      <c r="A40" s="21" t="s">
        <v>100</v>
      </c>
      <c r="B40" s="144" t="s">
        <v>32</v>
      </c>
      <c r="C40" s="144" t="s">
        <v>44</v>
      </c>
    </row>
    <row r="41" spans="1:3" ht="12.75" customHeight="1" x14ac:dyDescent="0.2">
      <c r="A41" s="21" t="s">
        <v>139</v>
      </c>
      <c r="B41" s="144" t="s">
        <v>33</v>
      </c>
      <c r="C41" s="144" t="s">
        <v>45</v>
      </c>
    </row>
    <row r="42" spans="1:3" ht="12.75" customHeight="1" x14ac:dyDescent="0.2">
      <c r="A42" s="21" t="s">
        <v>49</v>
      </c>
      <c r="B42" s="144" t="s">
        <v>62</v>
      </c>
      <c r="C42" s="144" t="s">
        <v>58</v>
      </c>
    </row>
    <row r="43" spans="1:3" ht="12.75" customHeight="1" x14ac:dyDescent="0.2">
      <c r="A43" s="21" t="s">
        <v>101</v>
      </c>
      <c r="B43" s="144" t="s">
        <v>34</v>
      </c>
      <c r="C43" s="144" t="s">
        <v>46</v>
      </c>
    </row>
    <row r="44" spans="1:3" s="18" customFormat="1" ht="15.95" customHeight="1" x14ac:dyDescent="0.2">
      <c r="A44" s="19"/>
      <c r="B44" s="144"/>
      <c r="C44" s="144"/>
    </row>
    <row r="45" spans="1:3" ht="15.95" customHeight="1" x14ac:dyDescent="0.3">
      <c r="A45" s="17" t="s">
        <v>109</v>
      </c>
      <c r="B45" s="144"/>
      <c r="C45" s="144"/>
    </row>
    <row r="46" spans="1:3" ht="12.75" customHeight="1" x14ac:dyDescent="0.2">
      <c r="A46" s="21" t="s">
        <v>102</v>
      </c>
      <c r="B46" s="144" t="s">
        <v>51</v>
      </c>
      <c r="C46" s="144" t="s">
        <v>59</v>
      </c>
    </row>
    <row r="47" spans="1:3" ht="12.75" customHeight="1" x14ac:dyDescent="0.2">
      <c r="A47" s="21" t="s">
        <v>140</v>
      </c>
      <c r="B47" s="144" t="s">
        <v>52</v>
      </c>
      <c r="C47" s="144" t="s">
        <v>60</v>
      </c>
    </row>
    <row r="48" spans="1:3" ht="12.75" customHeight="1" x14ac:dyDescent="0.2">
      <c r="A48" s="21" t="s">
        <v>50</v>
      </c>
      <c r="B48" s="144" t="s">
        <v>197</v>
      </c>
      <c r="C48" s="144" t="s">
        <v>210</v>
      </c>
    </row>
    <row r="49" spans="1:3" ht="12.75" customHeight="1" x14ac:dyDescent="0.2">
      <c r="A49" s="21" t="s">
        <v>103</v>
      </c>
      <c r="B49" s="144" t="s">
        <v>198</v>
      </c>
      <c r="C49" s="144" t="s">
        <v>211</v>
      </c>
    </row>
    <row r="50" spans="1:3" s="18" customFormat="1" ht="15.95" customHeight="1" x14ac:dyDescent="0.2">
      <c r="A50" s="19"/>
      <c r="B50" s="144"/>
      <c r="C50" s="144"/>
    </row>
    <row r="51" spans="1:3" ht="15.95" customHeight="1" x14ac:dyDescent="0.3">
      <c r="A51" s="17" t="s">
        <v>196</v>
      </c>
      <c r="B51" s="144"/>
      <c r="C51" s="144"/>
    </row>
    <row r="52" spans="1:3" ht="12.75" customHeight="1" x14ac:dyDescent="0.2">
      <c r="A52" s="21" t="s">
        <v>200</v>
      </c>
      <c r="B52" s="144" t="s">
        <v>199</v>
      </c>
      <c r="C52" s="144"/>
    </row>
    <row r="53" spans="1:3" ht="12.75" customHeight="1" x14ac:dyDescent="0.2">
      <c r="A53" s="21" t="s">
        <v>201</v>
      </c>
      <c r="B53" s="144" t="s">
        <v>212</v>
      </c>
      <c r="C53" s="144"/>
    </row>
    <row r="54" spans="1:3" ht="12.75" customHeight="1" x14ac:dyDescent="0.2">
      <c r="A54" s="21" t="s">
        <v>202</v>
      </c>
      <c r="B54" s="144" t="s">
        <v>213</v>
      </c>
      <c r="C54" s="144"/>
    </row>
    <row r="55" spans="1:3" s="18" customFormat="1" ht="15.95" customHeight="1" x14ac:dyDescent="0.2">
      <c r="A55" s="19"/>
      <c r="B55" s="144"/>
      <c r="C55" s="144"/>
    </row>
    <row r="56" spans="1:3" s="16" customFormat="1" ht="15.95" customHeight="1" x14ac:dyDescent="0.3">
      <c r="A56" s="17" t="s">
        <v>184</v>
      </c>
      <c r="B56" s="144"/>
      <c r="C56" s="144"/>
    </row>
    <row r="57" spans="1:3" ht="12.75" customHeight="1" x14ac:dyDescent="0.2">
      <c r="A57" s="21" t="s">
        <v>185</v>
      </c>
      <c r="B57" s="144" t="s">
        <v>68</v>
      </c>
      <c r="C57" s="144"/>
    </row>
    <row r="58" spans="1:3" ht="12.75" customHeight="1" x14ac:dyDescent="0.2">
      <c r="A58" s="21" t="s">
        <v>186</v>
      </c>
      <c r="B58" s="144" t="s">
        <v>67</v>
      </c>
      <c r="C58" s="144"/>
    </row>
    <row r="59" spans="1:3" ht="12.75" customHeight="1" x14ac:dyDescent="0.2">
      <c r="A59" s="21" t="s">
        <v>187</v>
      </c>
      <c r="B59" s="144" t="s">
        <v>69</v>
      </c>
      <c r="C59" s="144"/>
    </row>
    <row r="60" spans="1:3" ht="12.75" customHeight="1" x14ac:dyDescent="0.2">
      <c r="A60" s="21" t="s">
        <v>188</v>
      </c>
      <c r="B60" s="144" t="s">
        <v>70</v>
      </c>
      <c r="C60" s="144"/>
    </row>
    <row r="61" spans="1:3" ht="12.75" customHeight="1" x14ac:dyDescent="0.2">
      <c r="A61" s="21" t="s">
        <v>189</v>
      </c>
      <c r="B61" s="144" t="s">
        <v>71</v>
      </c>
      <c r="C61" s="144"/>
    </row>
    <row r="62" spans="1:3" ht="12.75" customHeight="1" x14ac:dyDescent="0.2">
      <c r="A62" s="21" t="s">
        <v>190</v>
      </c>
      <c r="B62" s="144" t="s">
        <v>72</v>
      </c>
      <c r="C62" s="144"/>
    </row>
    <row r="63" spans="1:3" s="18" customFormat="1" ht="15.95" customHeight="1" x14ac:dyDescent="0.2">
      <c r="A63" s="19"/>
      <c r="B63" s="144"/>
      <c r="C63" s="144"/>
    </row>
    <row r="64" spans="1:3" ht="15.95" customHeight="1" x14ac:dyDescent="0.3">
      <c r="A64" s="17" t="s">
        <v>66</v>
      </c>
      <c r="B64" s="144"/>
      <c r="C64" s="144"/>
    </row>
    <row r="65" spans="1:5" ht="12.75" customHeight="1" x14ac:dyDescent="0.2">
      <c r="A65" s="21" t="s">
        <v>63</v>
      </c>
      <c r="B65" s="144" t="s">
        <v>65</v>
      </c>
      <c r="C65" s="144"/>
    </row>
    <row r="66" spans="1:5" ht="15" x14ac:dyDescent="0.15">
      <c r="B66" s="144"/>
      <c r="C66" s="144"/>
    </row>
    <row r="67" spans="1:5" ht="16.5" x14ac:dyDescent="0.15">
      <c r="A67" s="37"/>
      <c r="B67" s="37"/>
      <c r="C67" s="144"/>
      <c r="D67" s="37"/>
      <c r="E67" s="37"/>
    </row>
    <row r="68" spans="1:5" ht="12.75" customHeight="1" x14ac:dyDescent="0.15">
      <c r="A68" s="37"/>
      <c r="B68" s="37"/>
      <c r="C68" s="144"/>
      <c r="D68" s="37"/>
      <c r="E68" s="37"/>
    </row>
    <row r="69" spans="1:5" ht="12.75" customHeight="1" x14ac:dyDescent="0.15">
      <c r="A69" s="37"/>
      <c r="B69" s="37"/>
      <c r="C69" s="37"/>
      <c r="D69" s="37"/>
      <c r="E69" s="37"/>
    </row>
    <row r="70" spans="1:5" ht="12.75" customHeight="1" x14ac:dyDescent="0.15">
      <c r="A70" s="37"/>
      <c r="B70" s="37"/>
      <c r="C70" s="37"/>
      <c r="D70" s="37"/>
      <c r="E70" s="37"/>
    </row>
    <row r="71" spans="1:5" ht="12.75" customHeight="1" x14ac:dyDescent="0.15">
      <c r="A71" s="37"/>
      <c r="B71" s="37"/>
      <c r="C71" s="37"/>
      <c r="D71" s="37"/>
      <c r="E71" s="37"/>
    </row>
    <row r="72" spans="1:5" ht="16.5" x14ac:dyDescent="0.15">
      <c r="A72" s="37"/>
      <c r="B72" s="37"/>
      <c r="C72" s="37"/>
      <c r="D72" s="37"/>
      <c r="E72" s="37"/>
    </row>
    <row r="73" spans="1:5" ht="16.5" x14ac:dyDescent="0.15">
      <c r="A73" s="37"/>
      <c r="B73" s="37"/>
      <c r="C73" s="37"/>
      <c r="D73" s="37"/>
      <c r="E73" s="37"/>
    </row>
    <row r="74" spans="1:5" ht="16.5" x14ac:dyDescent="0.15">
      <c r="A74" s="37"/>
      <c r="B74" s="37"/>
      <c r="C74" s="37"/>
      <c r="D74" s="37"/>
      <c r="E74" s="37"/>
    </row>
    <row r="75" spans="1:5" ht="16.5" x14ac:dyDescent="0.15">
      <c r="A75" s="37"/>
      <c r="B75" s="37"/>
      <c r="C75" s="37"/>
      <c r="D75" s="37"/>
      <c r="E75" s="37"/>
    </row>
    <row r="76" spans="1:5" ht="16.5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</sheetData>
  <sheetProtection algorithmName="SHA-512" hashValue="SPdiPX+0alniQ1vqTaMfph2ikAu8z/fLwEkMX1jSe0A9APeKhdchiGrpGqrmqCIVppbFD2LWzHiO6twxTkgKTg==" saltValue="ZyugdmdttveOOg48HZs6Qg==" spinCount="100000" sheet="1" objects="1" scenarios="1"/>
  <mergeCells count="2">
    <mergeCell ref="A2:C2"/>
    <mergeCell ref="A3:C3"/>
  </mergeCells>
  <conditionalFormatting sqref="F11">
    <cfRule type="cellIs" dxfId="499" priority="2" stopIfTrue="1" operator="equal">
      <formula>0</formula>
    </cfRule>
  </conditionalFormatting>
  <conditionalFormatting sqref="F27">
    <cfRule type="cellIs" dxfId="498" priority="1" stopIfTrue="1" operator="equal">
      <formula>0</formula>
    </cfRule>
  </conditionalFormatting>
  <hyperlinks>
    <hyperlink ref="B57:C57" location="'Table NF 1.0'!A1" display="Table NF 1.0"/>
    <hyperlink ref="B58:C58" location="'Table NF 2.0'!A1" display="Table NF 2.0"/>
    <hyperlink ref="B59:C59" location="'Table NF 3.0'!A1" display="Table NF 3.0"/>
    <hyperlink ref="B60:C60" location="'Table NF 4.0'!A1" display="Table NF 4.0"/>
    <hyperlink ref="B61:C61" location="'Table NF 5.0'!A1" display="Table NF 5.0"/>
    <hyperlink ref="B65:C65" location="Appendix!A1" display="Appendix"/>
    <hyperlink ref="B62:C62" location="'Table NF 6.0'!A1" display="Table NF 6.0"/>
    <hyperlink ref="B7" location="'Table 1.1'!A1" display="Table 1.1"/>
    <hyperlink ref="B8" location="'Table 1.2'!A1" display="Table 1.2"/>
    <hyperlink ref="B9" location="'Table 1.3'!A1" display="Table 1.3"/>
    <hyperlink ref="B12" location="'Table 1.4'!A1" display="Table 1.4"/>
    <hyperlink ref="B13" location="'Table 1.5'!A1" display="Table 1.5"/>
    <hyperlink ref="B16" location="'Table 1.6'!A1" display="Table 1.6"/>
    <hyperlink ref="B17" location="'Table 1.7'!A1" display="Table 1.7"/>
    <hyperlink ref="B20" location="'Table 1.8'!A1" display="Table 1.8"/>
    <hyperlink ref="B21" location="'Table 1.9'!A1" display="Table 1.9"/>
    <hyperlink ref="B24" location="'Table 1.10'!A1" display="Table 1.10"/>
    <hyperlink ref="B25" location="'Table 1.11'!A1" display="Table 1.11"/>
    <hyperlink ref="B28" location="'Table 1.12'!A1" display="Table 1.12"/>
    <hyperlink ref="B29" location="'Table 1.13'!A1" display="Table 1.13"/>
    <hyperlink ref="B30" location="'Table 1.14'!A1" display="Table 1.14"/>
    <hyperlink ref="B31" location="'Table 1.15'!A1" display="Table 1.15"/>
    <hyperlink ref="B34" location="'Table 1.16'!A1" display="Table 1.16"/>
    <hyperlink ref="B35" location="'Table 1.17'!A1" display="Table 1.17"/>
    <hyperlink ref="B36" location="'Table 1.18'!A1" display="Table 1.18"/>
    <hyperlink ref="B37" location="'Table 1.19'!A1" display="Table 1.19"/>
    <hyperlink ref="B40" location="'Table 1.20'!A1" display="Table 1.20"/>
    <hyperlink ref="B41" location="'Table 1.21'!A1" display="Table 1.21"/>
    <hyperlink ref="B42" location="'Table 1.22'!A1" display="Table 1.22"/>
    <hyperlink ref="B43" location="'Table 1.23'!A1" display="Table 1.23"/>
    <hyperlink ref="B46" location="'Table 1.24'!A1" display="Table 1.24"/>
    <hyperlink ref="B47" location="'Table 1.25'!A1" display="Table 1.25"/>
    <hyperlink ref="B48" location="'Table 1.26'!A1" display="Table 1.26"/>
    <hyperlink ref="B49" location="'Table 1.27'!A1" display="Table 1.27"/>
    <hyperlink ref="B52" location="'Table 1.28'!A1" display="Table 1.28"/>
    <hyperlink ref="B53" location="'Table 1.29'!A1" display="Table 1.29"/>
    <hyperlink ref="B54" location="'Table 1.30'!A1" display="Table 1.30"/>
    <hyperlink ref="C7" location="'Table 2.1'!A1" display="Table 2.1"/>
    <hyperlink ref="C8" location="'Table 2.2'!A1" display="Table 2.2"/>
    <hyperlink ref="C9" location="'Table 2.3'!A1" display="Table 2.3"/>
    <hyperlink ref="C12" location="'Table 2.4'!A1" display="Table 2.4"/>
    <hyperlink ref="C13" location="'Table 2.5'!A1" display="Table 2.5"/>
    <hyperlink ref="C16" location="'Table 2.6'!A1" display="Table 2.6"/>
    <hyperlink ref="C17" location="'Table 2.7'!A1" display="Table 2.7"/>
    <hyperlink ref="C20" location="'Table 2.8'!A1" display="Table 2.8"/>
    <hyperlink ref="C21" location="'Table 2.9'!A1" display="Table 2.9"/>
    <hyperlink ref="C24" location="'Table 2.10'!A1" display="Table 2.10"/>
    <hyperlink ref="C25" location="'Table 2.11'!A1" display="Table 2.11"/>
    <hyperlink ref="C28" location="'Table 2.12'!A1" display="Table 2.12"/>
    <hyperlink ref="C29" location="'Table 2.13'!A1" display="Table 2.13"/>
    <hyperlink ref="C30" location="'Table 2.14'!A1" display="Table 2.14"/>
    <hyperlink ref="C31" location="'Table 2.15'!A1" display="Table 2.15"/>
    <hyperlink ref="C34" location="'Table 2.16'!A1" display="Table 2.16"/>
    <hyperlink ref="C35" location="'Table 2.17'!A1" display="Table 2.17"/>
    <hyperlink ref="C36" location="'Table 2.18'!A1" display="Table 2.18"/>
    <hyperlink ref="C37" location="'Table 2.19'!A1" display="Table 2.19"/>
    <hyperlink ref="C40" location="'Table 2.20'!A1" display="Table 2.20"/>
    <hyperlink ref="C41" location="'Table 2.21'!A1" display="Table 2.21"/>
    <hyperlink ref="C42" location="'Table 2.22'!A1" display="Table 2.22"/>
    <hyperlink ref="C43" location="'Table 2.23'!A1" display="Table 2.23"/>
    <hyperlink ref="C46" location="'Table 2.24'!A1" display="Table 2.24"/>
    <hyperlink ref="C47" location="'Table 2.25'!A1" display="Table 2.25"/>
    <hyperlink ref="C48" location="'Table 2.26'!A1" display="Table 2.26"/>
    <hyperlink ref="C49" location="'Table 2.27'!A1" display="Table 2.27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38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Contents'!B20</f>
        <v>Table 1.8</v>
      </c>
      <c r="B1" s="168"/>
      <c r="C1" s="59"/>
    </row>
    <row r="2" spans="1:9" ht="16.5" customHeight="1" x14ac:dyDescent="0.3">
      <c r="A2" s="4" t="str">
        <f>"UCITS: "&amp;'Table of Contents'!A20&amp;", "&amp;'Table of Contents'!A3</f>
        <v>UCITS: Total Sales , 2017:Q1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43.43</v>
      </c>
      <c r="C10" s="102">
        <v>8.3800000000000008</v>
      </c>
      <c r="D10" s="102">
        <v>3.89</v>
      </c>
      <c r="E10" s="102">
        <v>26.7</v>
      </c>
      <c r="F10" s="102">
        <v>4.47</v>
      </c>
      <c r="G10" s="102">
        <v>0</v>
      </c>
      <c r="H10" s="102">
        <v>0</v>
      </c>
      <c r="I10" s="6">
        <v>0</v>
      </c>
    </row>
    <row r="11" spans="1:9" ht="16.5" customHeight="1" x14ac:dyDescent="0.3">
      <c r="A11" s="46" t="s">
        <v>226</v>
      </c>
      <c r="B11" s="100">
        <v>762.44</v>
      </c>
      <c r="C11" s="94">
        <v>51.97</v>
      </c>
      <c r="D11" s="94">
        <v>213.43</v>
      </c>
      <c r="E11" s="94">
        <v>14.81</v>
      </c>
      <c r="F11" s="94">
        <v>466.45</v>
      </c>
      <c r="G11" s="94">
        <v>0</v>
      </c>
      <c r="H11" s="94">
        <v>0</v>
      </c>
      <c r="I11" s="100">
        <v>15.78</v>
      </c>
    </row>
    <row r="12" spans="1:9" ht="16.5" customHeight="1" x14ac:dyDescent="0.3">
      <c r="A12" s="46" t="s">
        <v>227</v>
      </c>
      <c r="B12" s="6">
        <v>6</v>
      </c>
      <c r="C12" s="102">
        <v>0</v>
      </c>
      <c r="D12" s="102">
        <v>2</v>
      </c>
      <c r="E12" s="102">
        <v>4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838.06</v>
      </c>
      <c r="C13" s="94">
        <v>86.09</v>
      </c>
      <c r="D13" s="94">
        <v>254.62</v>
      </c>
      <c r="E13" s="94">
        <v>396.24</v>
      </c>
      <c r="F13" s="94">
        <v>47.34</v>
      </c>
      <c r="G13" s="94">
        <v>0</v>
      </c>
      <c r="H13" s="94">
        <v>0</v>
      </c>
      <c r="I13" s="100">
        <v>53.77</v>
      </c>
    </row>
    <row r="14" spans="1:9" ht="16.5" customHeight="1" x14ac:dyDescent="0.3">
      <c r="A14" s="46" t="s">
        <v>229</v>
      </c>
      <c r="B14" s="6">
        <v>10699.8</v>
      </c>
      <c r="C14" s="102">
        <v>4920.74</v>
      </c>
      <c r="D14" s="102">
        <v>4709.26</v>
      </c>
      <c r="E14" s="102">
        <v>1032.5999999999999</v>
      </c>
      <c r="F14" s="102">
        <v>3.17</v>
      </c>
      <c r="G14" s="102">
        <v>0</v>
      </c>
      <c r="H14" s="102">
        <v>0</v>
      </c>
      <c r="I14" s="6">
        <v>34.03</v>
      </c>
    </row>
    <row r="15" spans="1:9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100">
        <v>0</v>
      </c>
    </row>
    <row r="18" spans="1:9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235</v>
      </c>
      <c r="B20" s="6">
        <v>892889</v>
      </c>
      <c r="C20" s="102">
        <v>67629</v>
      </c>
      <c r="D20" s="102">
        <v>77453</v>
      </c>
      <c r="E20" s="102">
        <v>10019</v>
      </c>
      <c r="F20" s="102">
        <v>730754</v>
      </c>
      <c r="G20" s="102">
        <v>0</v>
      </c>
      <c r="H20" s="102">
        <v>0</v>
      </c>
      <c r="I20" s="6">
        <v>7033</v>
      </c>
    </row>
    <row r="21" spans="1:9" ht="16.5" customHeight="1" x14ac:dyDescent="0.3">
      <c r="A21" s="46" t="s">
        <v>236</v>
      </c>
      <c r="B21" s="100">
        <v>27511.91</v>
      </c>
      <c r="C21" s="94">
        <v>1574.47</v>
      </c>
      <c r="D21" s="94">
        <v>6957.3700000000099</v>
      </c>
      <c r="E21" s="94">
        <v>14884.21</v>
      </c>
      <c r="F21" s="94">
        <v>563.78</v>
      </c>
      <c r="G21" s="94">
        <v>2.46</v>
      </c>
      <c r="H21" s="94">
        <v>3529.62</v>
      </c>
      <c r="I21" s="100">
        <v>0</v>
      </c>
    </row>
    <row r="22" spans="1:9" ht="16.5" customHeight="1" x14ac:dyDescent="0.3">
      <c r="A22" s="46" t="s">
        <v>237</v>
      </c>
      <c r="B22" s="6">
        <v>2689.41</v>
      </c>
      <c r="C22" s="102">
        <v>964.91</v>
      </c>
      <c r="D22" s="102">
        <v>625.41999999999996</v>
      </c>
      <c r="E22" s="102">
        <v>250.59</v>
      </c>
      <c r="F22" s="102">
        <v>699.06</v>
      </c>
      <c r="G22" s="102">
        <v>0</v>
      </c>
      <c r="H22" s="102">
        <v>1.53</v>
      </c>
      <c r="I22" s="6">
        <v>147.91</v>
      </c>
    </row>
    <row r="23" spans="1:9" ht="16.5" customHeight="1" x14ac:dyDescent="0.3">
      <c r="A23" s="46" t="s">
        <v>238</v>
      </c>
      <c r="B23" s="100">
        <v>786791</v>
      </c>
      <c r="C23" s="94">
        <v>131739</v>
      </c>
      <c r="D23" s="94">
        <v>160856</v>
      </c>
      <c r="E23" s="94">
        <v>78192</v>
      </c>
      <c r="F23" s="94">
        <v>401473</v>
      </c>
      <c r="G23" s="94">
        <v>0</v>
      </c>
      <c r="H23" s="94">
        <v>0</v>
      </c>
      <c r="I23" s="100">
        <v>14531</v>
      </c>
    </row>
    <row r="24" spans="1:9" ht="16.5" customHeight="1" x14ac:dyDescent="0.3">
      <c r="A24" s="46" t="s">
        <v>239</v>
      </c>
      <c r="B24" s="6">
        <v>252.28387056</v>
      </c>
      <c r="C24" s="102">
        <v>8.7810000000000006</v>
      </c>
      <c r="D24" s="102">
        <v>107.569</v>
      </c>
      <c r="E24" s="102">
        <v>79.696870559999994</v>
      </c>
      <c r="F24" s="102">
        <v>3.0449999999999999</v>
      </c>
      <c r="G24" s="102">
        <v>0</v>
      </c>
      <c r="H24" s="102">
        <v>0.2</v>
      </c>
      <c r="I24" s="6">
        <v>52.991999999999997</v>
      </c>
    </row>
    <row r="25" spans="1:9" ht="16.5" customHeight="1" x14ac:dyDescent="0.3">
      <c r="A25" s="46" t="s">
        <v>240</v>
      </c>
      <c r="B25" s="100">
        <v>2291</v>
      </c>
      <c r="C25" s="94">
        <v>1542</v>
      </c>
      <c r="D25" s="94">
        <v>608</v>
      </c>
      <c r="E25" s="94">
        <v>131</v>
      </c>
      <c r="F25" s="94">
        <v>0</v>
      </c>
      <c r="G25" s="94">
        <v>0</v>
      </c>
      <c r="H25" s="94">
        <v>0</v>
      </c>
      <c r="I25" s="100">
        <v>10</v>
      </c>
    </row>
    <row r="26" spans="1:9" ht="16.5" customHeight="1" x14ac:dyDescent="0.3">
      <c r="A26" s="46" t="s">
        <v>241</v>
      </c>
      <c r="B26" s="6">
        <v>12497.89</v>
      </c>
      <c r="C26" s="102">
        <v>4718.88</v>
      </c>
      <c r="D26" s="102">
        <v>5352.76</v>
      </c>
      <c r="E26" s="102">
        <v>515.29</v>
      </c>
      <c r="F26" s="102">
        <v>1824.63</v>
      </c>
      <c r="G26" s="102">
        <v>0</v>
      </c>
      <c r="H26" s="102">
        <v>0</v>
      </c>
      <c r="I26" s="6">
        <v>86.33</v>
      </c>
    </row>
    <row r="27" spans="1:9" ht="16.5" customHeight="1" x14ac:dyDescent="0.3">
      <c r="A27" s="46" t="s">
        <v>242</v>
      </c>
      <c r="B27" s="100">
        <v>3931.65</v>
      </c>
      <c r="C27" s="94">
        <v>1646.9</v>
      </c>
      <c r="D27" s="94">
        <v>484.31</v>
      </c>
      <c r="E27" s="94">
        <v>548.94000000000005</v>
      </c>
      <c r="F27" s="94">
        <v>1067.1400000000001</v>
      </c>
      <c r="G27" s="94">
        <v>0</v>
      </c>
      <c r="H27" s="94">
        <v>88.2</v>
      </c>
      <c r="I27" s="100">
        <v>96.17</v>
      </c>
    </row>
    <row r="28" spans="1:9" ht="16.5" customHeight="1" x14ac:dyDescent="0.3">
      <c r="A28" s="46" t="s">
        <v>243</v>
      </c>
      <c r="B28" s="6">
        <v>1620.371724028</v>
      </c>
      <c r="C28" s="102">
        <v>121.455621229</v>
      </c>
      <c r="D28" s="102">
        <v>169.29840149</v>
      </c>
      <c r="E28" s="102">
        <v>252.095548839</v>
      </c>
      <c r="F28" s="102">
        <v>12.23361118</v>
      </c>
      <c r="G28" s="102">
        <v>0</v>
      </c>
      <c r="H28" s="102">
        <v>0</v>
      </c>
      <c r="I28" s="6">
        <v>1065.28854129</v>
      </c>
    </row>
    <row r="29" spans="1:9" ht="16.5" customHeight="1" x14ac:dyDescent="0.3">
      <c r="A29" s="46" t="s">
        <v>244</v>
      </c>
      <c r="B29" s="100">
        <v>395.4</v>
      </c>
      <c r="C29" s="94">
        <v>5.44</v>
      </c>
      <c r="D29" s="94">
        <v>150.61000000000001</v>
      </c>
      <c r="E29" s="94">
        <v>25.01</v>
      </c>
      <c r="F29" s="94">
        <v>5.97</v>
      </c>
      <c r="G29" s="94">
        <v>8.76</v>
      </c>
      <c r="H29" s="94">
        <v>7.85</v>
      </c>
      <c r="I29" s="100">
        <v>191.76</v>
      </c>
    </row>
    <row r="30" spans="1:9" ht="16.5" customHeight="1" x14ac:dyDescent="0.3">
      <c r="A30" s="46" t="s">
        <v>245</v>
      </c>
      <c r="B30" s="6">
        <v>341.21199999999999</v>
      </c>
      <c r="C30" s="102">
        <v>30.885000000000002</v>
      </c>
      <c r="D30" s="102">
        <v>131.81299999999999</v>
      </c>
      <c r="E30" s="102">
        <v>176.29300000000001</v>
      </c>
      <c r="F30" s="102">
        <v>2.2210000000000001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188.2894</v>
      </c>
      <c r="C31" s="94">
        <v>114.5277</v>
      </c>
      <c r="D31" s="94">
        <v>18.7394</v>
      </c>
      <c r="E31" s="94">
        <v>41.31</v>
      </c>
      <c r="F31" s="94">
        <v>13.5078</v>
      </c>
      <c r="G31" s="94">
        <v>0</v>
      </c>
      <c r="H31" s="94">
        <v>0</v>
      </c>
      <c r="I31" s="100">
        <v>0.20449999999999999</v>
      </c>
    </row>
    <row r="32" spans="1:9" ht="16.5" customHeight="1" x14ac:dyDescent="0.3">
      <c r="A32" s="46" t="s">
        <v>247</v>
      </c>
      <c r="B32" s="6">
        <v>33899</v>
      </c>
      <c r="C32" s="102">
        <v>9399</v>
      </c>
      <c r="D32" s="102">
        <v>9978</v>
      </c>
      <c r="E32" s="102">
        <v>8881</v>
      </c>
      <c r="F32" s="102">
        <v>3760</v>
      </c>
      <c r="G32" s="102">
        <v>146</v>
      </c>
      <c r="H32" s="102">
        <v>1735</v>
      </c>
      <c r="I32" s="6">
        <v>0</v>
      </c>
    </row>
    <row r="33" spans="1:9" ht="16.5" customHeight="1" x14ac:dyDescent="0.3">
      <c r="A33" s="46" t="s">
        <v>248</v>
      </c>
      <c r="B33" s="100">
        <v>16183.9</v>
      </c>
      <c r="C33" s="94">
        <v>9394.2999999999993</v>
      </c>
      <c r="D33" s="94">
        <v>2464.6799999999998</v>
      </c>
      <c r="E33" s="94">
        <v>2355.6</v>
      </c>
      <c r="F33" s="94">
        <v>1963.33</v>
      </c>
      <c r="G33" s="94">
        <v>0</v>
      </c>
      <c r="H33" s="94">
        <v>6</v>
      </c>
      <c r="I33" s="100">
        <v>0</v>
      </c>
    </row>
    <row r="34" spans="1:9" ht="16.5" customHeight="1" x14ac:dyDescent="0.3">
      <c r="A34" s="46" t="s">
        <v>249</v>
      </c>
      <c r="B34" s="6">
        <v>32698.44</v>
      </c>
      <c r="C34" s="102">
        <v>10430.92</v>
      </c>
      <c r="D34" s="102">
        <v>8456.5</v>
      </c>
      <c r="E34" s="102">
        <v>5514.48</v>
      </c>
      <c r="F34" s="102">
        <v>8296.5400000000009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251</v>
      </c>
      <c r="B36" s="6">
        <v>82397.97</v>
      </c>
      <c r="C36" s="102">
        <v>39190.15</v>
      </c>
      <c r="D36" s="102">
        <v>19588.830000000002</v>
      </c>
      <c r="E36" s="102">
        <v>7023.62</v>
      </c>
      <c r="F36" s="102">
        <v>4072.61</v>
      </c>
      <c r="G36" s="102">
        <v>8.0299999999999994</v>
      </c>
      <c r="H36" s="102">
        <v>7237.17</v>
      </c>
      <c r="I36" s="6">
        <v>5277.56</v>
      </c>
    </row>
    <row r="37" spans="1:9" ht="16.5" customHeight="1" x14ac:dyDescent="0.3">
      <c r="A37" s="47" t="s">
        <v>77</v>
      </c>
      <c r="B37" s="103">
        <v>1908928.4569945801</v>
      </c>
      <c r="C37" s="97">
        <v>283577.79932122899</v>
      </c>
      <c r="D37" s="97">
        <v>298586.09980149003</v>
      </c>
      <c r="E37" s="97">
        <v>130364.485419398</v>
      </c>
      <c r="F37" s="97">
        <v>1155032.49741117</v>
      </c>
      <c r="G37" s="97">
        <v>165.25</v>
      </c>
      <c r="H37" s="97">
        <v>12605.57</v>
      </c>
      <c r="I37" s="103">
        <v>28595.795041289901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56qa7VOj8U0SLqKCSl35aVpeXqVGsAsqNTGxNMosNB2E2Rlna1yFf2p21mEnK29br6cuiD+rD4N38DOTSc/XXg==" saltValue="T1dhjTXEjjNTpWyWfZThzg==" spinCount="100000" sheet="1" objects="1" scenarios="1"/>
  <mergeCells count="1">
    <mergeCell ref="A1:B1"/>
  </mergeCells>
  <conditionalFormatting sqref="B8:I37">
    <cfRule type="cellIs" dxfId="386" priority="5" operator="between">
      <formula>0</formula>
      <formula>0.1</formula>
    </cfRule>
    <cfRule type="cellIs" dxfId="385" priority="6" operator="lessThan">
      <formula>0</formula>
    </cfRule>
    <cfRule type="cellIs" dxfId="384" priority="7" operator="greaterThanOrEqual">
      <formula>0.1</formula>
    </cfRule>
  </conditionalFormatting>
  <conditionalFormatting sqref="A1:XFD6 A38:XFD1048576 A7 J7:XFD7 B8:XFD37">
    <cfRule type="cellIs" dxfId="383" priority="4" operator="between">
      <formula>-0.1</formula>
      <formula>0</formula>
    </cfRule>
  </conditionalFormatting>
  <conditionalFormatting sqref="B7:C7">
    <cfRule type="cellIs" dxfId="382" priority="3" operator="between">
      <formula>-0.1</formula>
      <formula>0</formula>
    </cfRule>
  </conditionalFormatting>
  <conditionalFormatting sqref="D7:I7">
    <cfRule type="cellIs" dxfId="381" priority="2" operator="between">
      <formula>-0.1</formula>
      <formula>0</formula>
    </cfRule>
  </conditionalFormatting>
  <conditionalFormatting sqref="A8:A37">
    <cfRule type="cellIs" dxfId="380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Contents'!B21</f>
        <v>Table 1.9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Contents'!A21&amp;", "&amp;'Table of Contents'!A3</f>
        <v>UCITS: Total Sales of ETFs and Funds of Funds, 2017:Q1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2.31</v>
      </c>
      <c r="C10" s="102">
        <v>2.31</v>
      </c>
      <c r="D10" s="102">
        <v>0</v>
      </c>
      <c r="E10" s="102">
        <v>0</v>
      </c>
      <c r="F10" s="111"/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53.77</v>
      </c>
      <c r="H13" s="94">
        <v>0</v>
      </c>
      <c r="I13" s="94">
        <v>0</v>
      </c>
      <c r="J13" s="94">
        <v>0</v>
      </c>
      <c r="K13" s="100">
        <v>53.77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710.15</v>
      </c>
      <c r="H14" s="102">
        <v>204.47</v>
      </c>
      <c r="I14" s="102">
        <v>127.46</v>
      </c>
      <c r="J14" s="102">
        <v>378.23</v>
      </c>
      <c r="K14" s="6">
        <v>0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111"/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5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3">
      <c r="A20" s="46" t="s">
        <v>235</v>
      </c>
      <c r="B20" s="6">
        <v>43867</v>
      </c>
      <c r="C20" s="102">
        <v>23774</v>
      </c>
      <c r="D20" s="102">
        <v>18264</v>
      </c>
      <c r="E20" s="102">
        <v>1828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2111.87</v>
      </c>
      <c r="H21" s="94">
        <v>24.87</v>
      </c>
      <c r="I21" s="94">
        <v>94.12</v>
      </c>
      <c r="J21" s="94">
        <v>1992.88</v>
      </c>
      <c r="K21" s="100">
        <v>0</v>
      </c>
    </row>
    <row r="22" spans="1:15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5.22</v>
      </c>
      <c r="H22" s="102">
        <v>0</v>
      </c>
      <c r="I22" s="102">
        <v>1.3</v>
      </c>
      <c r="J22" s="102">
        <v>0</v>
      </c>
      <c r="K22" s="6">
        <v>3.92</v>
      </c>
    </row>
    <row r="23" spans="1:15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94">
        <v>0</v>
      </c>
      <c r="F23" s="111"/>
      <c r="G23" s="94">
        <v>12244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1.2999999999999999E-2</v>
      </c>
      <c r="H24" s="102">
        <v>0</v>
      </c>
      <c r="I24" s="102">
        <v>0</v>
      </c>
      <c r="J24" s="102">
        <v>0</v>
      </c>
      <c r="K24" s="6">
        <v>1.2999999999999999E-2</v>
      </c>
    </row>
    <row r="25" spans="1:15" ht="16.5" customHeight="1" x14ac:dyDescent="0.3">
      <c r="A25" s="46" t="s">
        <v>240</v>
      </c>
      <c r="B25" s="100">
        <v>52</v>
      </c>
      <c r="C25" s="94">
        <v>0</v>
      </c>
      <c r="D25" s="94">
        <v>0</v>
      </c>
      <c r="E25" s="94">
        <v>0</v>
      </c>
      <c r="F25" s="111"/>
      <c r="G25" s="94">
        <v>27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87.24</v>
      </c>
      <c r="H27" s="94">
        <v>14.41</v>
      </c>
      <c r="I27" s="94">
        <v>0.35</v>
      </c>
      <c r="J27" s="94">
        <v>8.44</v>
      </c>
      <c r="K27" s="100">
        <v>64.03</v>
      </c>
    </row>
    <row r="28" spans="1:15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216.219810819</v>
      </c>
      <c r="H28" s="102">
        <v>0</v>
      </c>
      <c r="I28" s="102">
        <v>0</v>
      </c>
      <c r="J28" s="102">
        <v>216.219810819</v>
      </c>
      <c r="K28" s="6">
        <v>0</v>
      </c>
    </row>
    <row r="29" spans="1:15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2.9670000000000001</v>
      </c>
      <c r="H31" s="94">
        <v>2.9651000000000001</v>
      </c>
      <c r="I31" s="94">
        <v>0</v>
      </c>
      <c r="J31" s="94">
        <v>1.9E-3</v>
      </c>
      <c r="K31" s="100">
        <v>0</v>
      </c>
    </row>
    <row r="32" spans="1:15" ht="16.5" customHeight="1" x14ac:dyDescent="0.3">
      <c r="A32" s="46" t="s">
        <v>247</v>
      </c>
      <c r="B32" s="6">
        <v>24</v>
      </c>
      <c r="C32" s="102">
        <v>24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207.55</v>
      </c>
      <c r="C33" s="94">
        <v>207.55</v>
      </c>
      <c r="D33" s="94">
        <v>0</v>
      </c>
      <c r="E33" s="94">
        <v>0</v>
      </c>
      <c r="F33" s="111"/>
      <c r="G33" s="94">
        <v>1638.81</v>
      </c>
      <c r="H33" s="94">
        <v>350.61</v>
      </c>
      <c r="I33" s="94">
        <v>433.08</v>
      </c>
      <c r="J33" s="94">
        <v>855.12</v>
      </c>
      <c r="K33" s="100">
        <v>0</v>
      </c>
    </row>
    <row r="34" spans="1:11" ht="16.5" customHeight="1" x14ac:dyDescent="0.3">
      <c r="A34" s="46" t="s">
        <v>249</v>
      </c>
      <c r="B34" s="6">
        <v>645.83000000000004</v>
      </c>
      <c r="C34" s="102">
        <v>527.16</v>
      </c>
      <c r="D34" s="102">
        <v>0</v>
      </c>
      <c r="E34" s="102">
        <v>118.67</v>
      </c>
      <c r="F34" s="111"/>
      <c r="G34" s="102">
        <v>850.09</v>
      </c>
      <c r="H34" s="102">
        <v>143.27000000000001</v>
      </c>
      <c r="I34" s="102">
        <v>339.1</v>
      </c>
      <c r="J34" s="102">
        <v>243.94</v>
      </c>
      <c r="K34" s="6">
        <v>123.79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4212.62</v>
      </c>
      <c r="H36" s="102">
        <v>456.69</v>
      </c>
      <c r="I36" s="102">
        <v>308.26</v>
      </c>
      <c r="J36" s="102">
        <v>1996.51</v>
      </c>
      <c r="K36" s="6">
        <v>1451.17</v>
      </c>
    </row>
    <row r="37" spans="1:11" ht="16.5" customHeight="1" x14ac:dyDescent="0.3">
      <c r="A37" s="47" t="s">
        <v>77</v>
      </c>
      <c r="B37" s="103">
        <v>44798.69</v>
      </c>
      <c r="C37" s="97">
        <v>24535.02</v>
      </c>
      <c r="D37" s="97">
        <v>18264</v>
      </c>
      <c r="E37" s="97">
        <v>1946.67</v>
      </c>
      <c r="F37" s="127"/>
      <c r="G37" s="97">
        <v>22159.969810818999</v>
      </c>
      <c r="H37" s="97">
        <v>1197.2851000000001</v>
      </c>
      <c r="I37" s="97">
        <v>1303.67</v>
      </c>
      <c r="J37" s="97">
        <v>5691.3417108189997</v>
      </c>
      <c r="K37" s="103">
        <v>1696.693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Bt1Ve66V+jwjsZF2xhEBiTGbIr4SdUGIMux5EfR08EE//OwhaewGmUzoU5gfmiMRLMeQEqe9V00F0oLRR+d2EA==" saltValue="txyuOSJ9R3hPXAoM0i6zww==" spinCount="100000" sheet="1" objects="1" scenarios="1"/>
  <mergeCells count="1">
    <mergeCell ref="A1:B1"/>
  </mergeCells>
  <conditionalFormatting sqref="B8:K37">
    <cfRule type="cellIs" dxfId="379" priority="9" operator="between">
      <formula>0</formula>
      <formula>0.1</formula>
    </cfRule>
    <cfRule type="cellIs" dxfId="378" priority="10" operator="lessThan">
      <formula>0</formula>
    </cfRule>
    <cfRule type="cellIs" dxfId="377" priority="11" operator="greaterThanOrEqual">
      <formula>0.1</formula>
    </cfRule>
  </conditionalFormatting>
  <conditionalFormatting sqref="A1:XFD6 A38:XFD1048576 A7 L7:XFD7 B8:XFD37">
    <cfRule type="cellIs" dxfId="376" priority="8" operator="between">
      <formula>-0.1</formula>
      <formula>0</formula>
    </cfRule>
  </conditionalFormatting>
  <conditionalFormatting sqref="F7">
    <cfRule type="cellIs" dxfId="375" priority="7" operator="between">
      <formula>-0.1</formula>
      <formula>0</formula>
    </cfRule>
  </conditionalFormatting>
  <conditionalFormatting sqref="B7:C7">
    <cfRule type="cellIs" dxfId="374" priority="6" operator="between">
      <formula>-0.1</formula>
      <formula>0</formula>
    </cfRule>
  </conditionalFormatting>
  <conditionalFormatting sqref="D7:E7">
    <cfRule type="cellIs" dxfId="373" priority="5" operator="between">
      <formula>-0.1</formula>
      <formula>0</formula>
    </cfRule>
  </conditionalFormatting>
  <conditionalFormatting sqref="G7:H7">
    <cfRule type="cellIs" dxfId="372" priority="4" operator="between">
      <formula>-0.1</formula>
      <formula>0</formula>
    </cfRule>
  </conditionalFormatting>
  <conditionalFormatting sqref="I7:J7">
    <cfRule type="cellIs" dxfId="371" priority="3" operator="between">
      <formula>-0.1</formula>
      <formula>0</formula>
    </cfRule>
  </conditionalFormatting>
  <conditionalFormatting sqref="K7">
    <cfRule type="cellIs" dxfId="370" priority="2" operator="between">
      <formula>-0.1</formula>
      <formula>0</formula>
    </cfRule>
  </conditionalFormatting>
  <conditionalFormatting sqref="A8:A37">
    <cfRule type="cellIs" dxfId="36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I38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Contents'!B24</f>
        <v>Table 1.10</v>
      </c>
      <c r="B1" s="168"/>
      <c r="C1" s="59"/>
    </row>
    <row r="2" spans="1:9" ht="16.5" customHeight="1" x14ac:dyDescent="0.3">
      <c r="A2" s="4" t="str">
        <f>"UCITS: "&amp;'Table of Contents'!A24&amp;", "&amp;'Table of Contents'!A3</f>
        <v>UCITS: Total Redemptions, 2017:Q1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21.42</v>
      </c>
      <c r="C10" s="102">
        <v>2.19</v>
      </c>
      <c r="D10" s="102">
        <v>1.36</v>
      </c>
      <c r="E10" s="102">
        <v>9.44</v>
      </c>
      <c r="F10" s="102">
        <v>8.43</v>
      </c>
      <c r="G10" s="102">
        <v>0</v>
      </c>
      <c r="H10" s="102">
        <v>0</v>
      </c>
      <c r="I10" s="6">
        <v>0</v>
      </c>
    </row>
    <row r="11" spans="1:9" ht="16.5" customHeight="1" x14ac:dyDescent="0.3">
      <c r="A11" s="46" t="s">
        <v>226</v>
      </c>
      <c r="B11" s="100">
        <v>777.75</v>
      </c>
      <c r="C11" s="94">
        <v>36.08</v>
      </c>
      <c r="D11" s="94">
        <v>56.46</v>
      </c>
      <c r="E11" s="94">
        <v>7.17</v>
      </c>
      <c r="F11" s="94">
        <v>672.56</v>
      </c>
      <c r="G11" s="94">
        <v>0</v>
      </c>
      <c r="H11" s="94">
        <v>0</v>
      </c>
      <c r="I11" s="100">
        <v>5.48</v>
      </c>
    </row>
    <row r="12" spans="1:9" ht="16.5" customHeight="1" x14ac:dyDescent="0.3">
      <c r="A12" s="46" t="s">
        <v>227</v>
      </c>
      <c r="B12" s="6">
        <v>2</v>
      </c>
      <c r="C12" s="102">
        <v>0</v>
      </c>
      <c r="D12" s="102">
        <v>1</v>
      </c>
      <c r="E12" s="102">
        <v>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503.01</v>
      </c>
      <c r="C13" s="94">
        <v>56.87</v>
      </c>
      <c r="D13" s="94">
        <v>246.65</v>
      </c>
      <c r="E13" s="94">
        <v>177.21</v>
      </c>
      <c r="F13" s="94">
        <v>1.49</v>
      </c>
      <c r="G13" s="94">
        <v>0.11</v>
      </c>
      <c r="H13" s="94">
        <v>0</v>
      </c>
      <c r="I13" s="100">
        <v>20.69</v>
      </c>
    </row>
    <row r="14" spans="1:9" ht="16.5" customHeight="1" x14ac:dyDescent="0.3">
      <c r="A14" s="46" t="s">
        <v>229</v>
      </c>
      <c r="B14" s="6">
        <v>9127.64</v>
      </c>
      <c r="C14" s="102">
        <v>3268.62</v>
      </c>
      <c r="D14" s="102">
        <v>5773.32</v>
      </c>
      <c r="E14" s="102">
        <v>80.83</v>
      </c>
      <c r="F14" s="102">
        <v>4.76</v>
      </c>
      <c r="G14" s="102">
        <v>0</v>
      </c>
      <c r="H14" s="102">
        <v>0</v>
      </c>
      <c r="I14" s="6">
        <v>0.1</v>
      </c>
    </row>
    <row r="15" spans="1:9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100">
        <v>0</v>
      </c>
    </row>
    <row r="18" spans="1:9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235</v>
      </c>
      <c r="B20" s="6">
        <v>837810</v>
      </c>
      <c r="C20" s="102">
        <v>53743</v>
      </c>
      <c r="D20" s="102">
        <v>47107</v>
      </c>
      <c r="E20" s="102">
        <v>7654</v>
      </c>
      <c r="F20" s="102">
        <v>724354</v>
      </c>
      <c r="G20" s="102">
        <v>0</v>
      </c>
      <c r="H20" s="102">
        <v>0</v>
      </c>
      <c r="I20" s="6">
        <v>4953</v>
      </c>
    </row>
    <row r="21" spans="1:9" ht="16.5" customHeight="1" x14ac:dyDescent="0.3">
      <c r="A21" s="46" t="s">
        <v>236</v>
      </c>
      <c r="B21" s="100">
        <v>24524.5</v>
      </c>
      <c r="C21" s="94">
        <v>1896.21</v>
      </c>
      <c r="D21" s="94">
        <v>4580.67</v>
      </c>
      <c r="E21" s="94">
        <v>10474.23</v>
      </c>
      <c r="F21" s="94">
        <v>1120.77</v>
      </c>
      <c r="G21" s="94">
        <v>87.62</v>
      </c>
      <c r="H21" s="94">
        <v>6365</v>
      </c>
      <c r="I21" s="100">
        <v>0</v>
      </c>
    </row>
    <row r="22" spans="1:9" ht="16.5" customHeight="1" x14ac:dyDescent="0.3">
      <c r="A22" s="46" t="s">
        <v>237</v>
      </c>
      <c r="B22" s="6">
        <v>2204.37</v>
      </c>
      <c r="C22" s="102">
        <v>780.36</v>
      </c>
      <c r="D22" s="102">
        <v>513.79999999999995</v>
      </c>
      <c r="E22" s="102">
        <v>193.26</v>
      </c>
      <c r="F22" s="102">
        <v>599.51</v>
      </c>
      <c r="G22" s="102">
        <v>0</v>
      </c>
      <c r="H22" s="102">
        <v>0.22</v>
      </c>
      <c r="I22" s="6">
        <v>117.22</v>
      </c>
    </row>
    <row r="23" spans="1:9" ht="16.5" customHeight="1" x14ac:dyDescent="0.3">
      <c r="A23" s="46" t="s">
        <v>238</v>
      </c>
      <c r="B23" s="100">
        <v>725000</v>
      </c>
      <c r="C23" s="94">
        <v>130226</v>
      </c>
      <c r="D23" s="94">
        <v>136519</v>
      </c>
      <c r="E23" s="94">
        <v>59516</v>
      </c>
      <c r="F23" s="94">
        <v>388609</v>
      </c>
      <c r="G23" s="94">
        <v>0</v>
      </c>
      <c r="H23" s="94">
        <v>0</v>
      </c>
      <c r="I23" s="100">
        <v>10130</v>
      </c>
    </row>
    <row r="24" spans="1:9" ht="16.5" customHeight="1" x14ac:dyDescent="0.3">
      <c r="A24" s="46" t="s">
        <v>239</v>
      </c>
      <c r="B24" s="6">
        <v>273.49387700070099</v>
      </c>
      <c r="C24" s="102">
        <v>18.768847000000001</v>
      </c>
      <c r="D24" s="102">
        <v>66.528000000000006</v>
      </c>
      <c r="E24" s="102">
        <v>157.221</v>
      </c>
      <c r="F24" s="102">
        <v>5.859</v>
      </c>
      <c r="G24" s="102">
        <v>0</v>
      </c>
      <c r="H24" s="102">
        <v>0.11799999999999999</v>
      </c>
      <c r="I24" s="6">
        <v>24.999030000700799</v>
      </c>
    </row>
    <row r="25" spans="1:9" ht="16.5" customHeight="1" x14ac:dyDescent="0.3">
      <c r="A25" s="46" t="s">
        <v>240</v>
      </c>
      <c r="B25" s="100">
        <v>4022</v>
      </c>
      <c r="C25" s="94">
        <v>2581</v>
      </c>
      <c r="D25" s="94">
        <v>1364</v>
      </c>
      <c r="E25" s="94">
        <v>63</v>
      </c>
      <c r="F25" s="94">
        <v>0</v>
      </c>
      <c r="G25" s="94">
        <v>0</v>
      </c>
      <c r="H25" s="94">
        <v>0</v>
      </c>
      <c r="I25" s="100">
        <v>14</v>
      </c>
    </row>
    <row r="26" spans="1:9" ht="16.5" customHeight="1" x14ac:dyDescent="0.3">
      <c r="A26" s="46" t="s">
        <v>241</v>
      </c>
      <c r="B26" s="6">
        <v>9297.7099999999991</v>
      </c>
      <c r="C26" s="102">
        <v>3302.85</v>
      </c>
      <c r="D26" s="102">
        <v>3946.4</v>
      </c>
      <c r="E26" s="102">
        <v>345.97</v>
      </c>
      <c r="F26" s="102">
        <v>1656.77</v>
      </c>
      <c r="G26" s="102">
        <v>0</v>
      </c>
      <c r="H26" s="102">
        <v>0</v>
      </c>
      <c r="I26" s="6">
        <v>45.72</v>
      </c>
    </row>
    <row r="27" spans="1:9" ht="16.5" customHeight="1" x14ac:dyDescent="0.3">
      <c r="A27" s="46" t="s">
        <v>242</v>
      </c>
      <c r="B27" s="100">
        <v>3783.42</v>
      </c>
      <c r="C27" s="94">
        <v>1583</v>
      </c>
      <c r="D27" s="94">
        <v>532.41</v>
      </c>
      <c r="E27" s="94">
        <v>502.35</v>
      </c>
      <c r="F27" s="94">
        <v>990.89</v>
      </c>
      <c r="G27" s="94">
        <v>0</v>
      </c>
      <c r="H27" s="94">
        <v>81.55</v>
      </c>
      <c r="I27" s="100">
        <v>93.24</v>
      </c>
    </row>
    <row r="28" spans="1:9" ht="16.5" customHeight="1" x14ac:dyDescent="0.3">
      <c r="A28" s="46" t="s">
        <v>243</v>
      </c>
      <c r="B28" s="6">
        <v>941.60238677799998</v>
      </c>
      <c r="C28" s="102">
        <v>83.262110909</v>
      </c>
      <c r="D28" s="102">
        <v>143.73904539</v>
      </c>
      <c r="E28" s="102">
        <v>177.55587989899999</v>
      </c>
      <c r="F28" s="102">
        <v>36.440563750000003</v>
      </c>
      <c r="G28" s="102">
        <v>0</v>
      </c>
      <c r="H28" s="102">
        <v>0</v>
      </c>
      <c r="I28" s="6">
        <v>500.60478683000002</v>
      </c>
    </row>
    <row r="29" spans="1:9" ht="16.5" customHeight="1" x14ac:dyDescent="0.3">
      <c r="A29" s="46" t="s">
        <v>244</v>
      </c>
      <c r="B29" s="100">
        <v>356.92</v>
      </c>
      <c r="C29" s="94">
        <v>2.48</v>
      </c>
      <c r="D29" s="94">
        <v>160.91</v>
      </c>
      <c r="E29" s="94">
        <v>2.74</v>
      </c>
      <c r="F29" s="94">
        <v>3.34</v>
      </c>
      <c r="G29" s="94">
        <v>6.75</v>
      </c>
      <c r="H29" s="94">
        <v>4.9800000000000004</v>
      </c>
      <c r="I29" s="100">
        <v>175.73</v>
      </c>
    </row>
    <row r="30" spans="1:9" ht="16.5" customHeight="1" x14ac:dyDescent="0.3">
      <c r="A30" s="46" t="s">
        <v>245</v>
      </c>
      <c r="B30" s="6">
        <v>293.45400000000001</v>
      </c>
      <c r="C30" s="102">
        <v>80.453999999999994</v>
      </c>
      <c r="D30" s="102">
        <v>107.669</v>
      </c>
      <c r="E30" s="102">
        <v>102.105</v>
      </c>
      <c r="F30" s="102">
        <v>3.226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168.1311</v>
      </c>
      <c r="C31" s="94">
        <v>78.240600000000001</v>
      </c>
      <c r="D31" s="94">
        <v>21.660900000000002</v>
      </c>
      <c r="E31" s="94">
        <v>20.551500000000001</v>
      </c>
      <c r="F31" s="94">
        <v>47.678100000000001</v>
      </c>
      <c r="G31" s="94">
        <v>0</v>
      </c>
      <c r="H31" s="94">
        <v>0</v>
      </c>
      <c r="I31" s="100">
        <v>0</v>
      </c>
    </row>
    <row r="32" spans="1:9" ht="16.5" customHeight="1" x14ac:dyDescent="0.3">
      <c r="A32" s="46" t="s">
        <v>247</v>
      </c>
      <c r="B32" s="6">
        <v>28048</v>
      </c>
      <c r="C32" s="102">
        <v>4463</v>
      </c>
      <c r="D32" s="102">
        <v>11755</v>
      </c>
      <c r="E32" s="102">
        <v>6304</v>
      </c>
      <c r="F32" s="102">
        <v>4317</v>
      </c>
      <c r="G32" s="102">
        <v>257</v>
      </c>
      <c r="H32" s="102">
        <v>952</v>
      </c>
      <c r="I32" s="6">
        <v>0</v>
      </c>
    </row>
    <row r="33" spans="1:9" ht="16.5" customHeight="1" x14ac:dyDescent="0.3">
      <c r="A33" s="46" t="s">
        <v>248</v>
      </c>
      <c r="B33" s="100">
        <v>14064.36</v>
      </c>
      <c r="C33" s="94">
        <v>7881.3</v>
      </c>
      <c r="D33" s="94">
        <v>1971.75</v>
      </c>
      <c r="E33" s="94">
        <v>1815.64</v>
      </c>
      <c r="F33" s="94">
        <v>2383.0500000000002</v>
      </c>
      <c r="G33" s="94">
        <v>0</v>
      </c>
      <c r="H33" s="94">
        <v>12.62</v>
      </c>
      <c r="I33" s="100">
        <v>0</v>
      </c>
    </row>
    <row r="34" spans="1:9" ht="16.5" customHeight="1" x14ac:dyDescent="0.3">
      <c r="A34" s="46" t="s">
        <v>249</v>
      </c>
      <c r="B34" s="6">
        <v>30190.79</v>
      </c>
      <c r="C34" s="102">
        <v>11184.64</v>
      </c>
      <c r="D34" s="102">
        <v>6371.32</v>
      </c>
      <c r="E34" s="102">
        <v>4515.87</v>
      </c>
      <c r="F34" s="102">
        <v>8118.96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251</v>
      </c>
      <c r="B36" s="6">
        <v>68441.66</v>
      </c>
      <c r="C36" s="102">
        <v>39578.51</v>
      </c>
      <c r="D36" s="102">
        <v>13525.63</v>
      </c>
      <c r="E36" s="102">
        <v>4735.4399999999996</v>
      </c>
      <c r="F36" s="102">
        <v>2566.4699999999998</v>
      </c>
      <c r="G36" s="102">
        <v>24.15</v>
      </c>
      <c r="H36" s="102">
        <v>4601.58</v>
      </c>
      <c r="I36" s="6">
        <v>3409.88</v>
      </c>
    </row>
    <row r="37" spans="1:9" ht="16.5" customHeight="1" x14ac:dyDescent="0.3">
      <c r="A37" s="47" t="s">
        <v>77</v>
      </c>
      <c r="B37" s="103">
        <v>1759852.2313637701</v>
      </c>
      <c r="C37" s="97">
        <v>260846.83555790799</v>
      </c>
      <c r="D37" s="97">
        <v>234766.27694538899</v>
      </c>
      <c r="E37" s="97">
        <v>96855.583379899006</v>
      </c>
      <c r="F37" s="97">
        <v>1135500.2036637401</v>
      </c>
      <c r="G37" s="97">
        <v>375.63</v>
      </c>
      <c r="H37" s="97">
        <v>12018.067999999999</v>
      </c>
      <c r="I37" s="103">
        <v>19490.6638168307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nPyaD+Pnaa0htwWjiqqrgGxBERGc0I3JLSJ0rl7T/Y4VQxFqU2AaMlJmSAaYRElRXpRUxfMkO6jl3L0F1IvuDw==" saltValue="2cODRl5SogB7Du6+yQnvzQ==" spinCount="100000" sheet="1" objects="1" scenarios="1"/>
  <mergeCells count="1">
    <mergeCell ref="A1:B1"/>
  </mergeCells>
  <conditionalFormatting sqref="B8:I37">
    <cfRule type="cellIs" dxfId="368" priority="5" operator="between">
      <formula>0</formula>
      <formula>0.1</formula>
    </cfRule>
    <cfRule type="cellIs" dxfId="367" priority="6" operator="lessThan">
      <formula>0</formula>
    </cfRule>
    <cfRule type="cellIs" dxfId="366" priority="7" operator="greaterThanOrEqual">
      <formula>0.1</formula>
    </cfRule>
  </conditionalFormatting>
  <conditionalFormatting sqref="A1:XFD6 A38:XFD1048576 B8:XFD37 A7 J7:XFD7">
    <cfRule type="cellIs" dxfId="365" priority="4" operator="between">
      <formula>-0.1</formula>
      <formula>0</formula>
    </cfRule>
  </conditionalFormatting>
  <conditionalFormatting sqref="A8:A37">
    <cfRule type="cellIs" dxfId="364" priority="3" operator="between">
      <formula>-0.1</formula>
      <formula>0</formula>
    </cfRule>
  </conditionalFormatting>
  <conditionalFormatting sqref="B7:C7">
    <cfRule type="cellIs" dxfId="363" priority="2" operator="between">
      <formula>-0.1</formula>
      <formula>0</formula>
    </cfRule>
  </conditionalFormatting>
  <conditionalFormatting sqref="D7:I7">
    <cfRule type="cellIs" dxfId="362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Q39"/>
  <sheetViews>
    <sheetView showGridLines="0" showZeros="0" topLeftCell="A4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Contents'!B25</f>
        <v>Table 1.11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Contents'!A25&amp;", "&amp;'Table of Contents'!A3</f>
        <v>UCITS: Total Redemptions of ETFs and Funds of Funds, 2017:Q1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0.76</v>
      </c>
      <c r="C10" s="102">
        <v>0.76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20.69</v>
      </c>
      <c r="H13" s="94">
        <v>0</v>
      </c>
      <c r="I13" s="94">
        <v>0</v>
      </c>
      <c r="J13" s="94">
        <v>0</v>
      </c>
      <c r="K13" s="100">
        <v>20.69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49.65</v>
      </c>
      <c r="H14" s="102">
        <v>10.64</v>
      </c>
      <c r="I14" s="102">
        <v>18.670000000000002</v>
      </c>
      <c r="J14" s="102">
        <v>20.329999999999998</v>
      </c>
      <c r="K14" s="6">
        <v>0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  <c r="P17" s="79"/>
      <c r="Q17" s="79"/>
    </row>
    <row r="18" spans="1:17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3">
      <c r="A20" s="46" t="s">
        <v>235</v>
      </c>
      <c r="B20" s="6">
        <v>27160</v>
      </c>
      <c r="C20" s="102">
        <v>14410</v>
      </c>
      <c r="D20" s="102">
        <v>12335</v>
      </c>
      <c r="E20" s="6">
        <v>414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3494.16</v>
      </c>
      <c r="H21" s="94">
        <v>14.08</v>
      </c>
      <c r="I21" s="94">
        <v>121.09</v>
      </c>
      <c r="J21" s="94">
        <v>3358.99</v>
      </c>
      <c r="K21" s="100">
        <v>0</v>
      </c>
    </row>
    <row r="22" spans="1:17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16.14</v>
      </c>
      <c r="H22" s="102">
        <v>0</v>
      </c>
      <c r="I22" s="102">
        <v>1.1499999999999999</v>
      </c>
      <c r="J22" s="102">
        <v>0</v>
      </c>
      <c r="K22" s="6">
        <v>14.99</v>
      </c>
    </row>
    <row r="23" spans="1:17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8742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4.3999999999999997E-2</v>
      </c>
      <c r="H24" s="102">
        <v>0</v>
      </c>
      <c r="I24" s="102">
        <v>0</v>
      </c>
      <c r="J24" s="102">
        <v>0</v>
      </c>
      <c r="K24" s="6">
        <v>4.3999999999999997E-2</v>
      </c>
    </row>
    <row r="25" spans="1:17" ht="16.5" customHeight="1" x14ac:dyDescent="0.3">
      <c r="A25" s="46" t="s">
        <v>240</v>
      </c>
      <c r="B25" s="100">
        <v>206</v>
      </c>
      <c r="C25" s="94">
        <v>0</v>
      </c>
      <c r="D25" s="94">
        <v>0</v>
      </c>
      <c r="E25" s="100">
        <v>0</v>
      </c>
      <c r="F25" s="108"/>
      <c r="G25" s="100">
        <v>133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116.63</v>
      </c>
      <c r="H27" s="94">
        <v>18.96</v>
      </c>
      <c r="I27" s="94">
        <v>0.73</v>
      </c>
      <c r="J27" s="94">
        <v>26.88</v>
      </c>
      <c r="K27" s="100">
        <v>70.05</v>
      </c>
    </row>
    <row r="28" spans="1:17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144.39297960900001</v>
      </c>
      <c r="H28" s="102">
        <v>0</v>
      </c>
      <c r="I28" s="102">
        <v>0</v>
      </c>
      <c r="J28" s="102">
        <v>144.39297960900001</v>
      </c>
      <c r="K28" s="6">
        <v>0</v>
      </c>
    </row>
    <row r="29" spans="1:17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2.6696</v>
      </c>
      <c r="H31" s="94">
        <v>2.6696</v>
      </c>
      <c r="I31" s="94">
        <v>0</v>
      </c>
      <c r="J31" s="94">
        <v>0</v>
      </c>
      <c r="K31" s="100">
        <v>0</v>
      </c>
    </row>
    <row r="32" spans="1:17" ht="16.5" customHeight="1" x14ac:dyDescent="0.3">
      <c r="A32" s="46" t="s">
        <v>247</v>
      </c>
      <c r="B32" s="6">
        <v>12</v>
      </c>
      <c r="C32" s="102">
        <v>12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241.42</v>
      </c>
      <c r="C33" s="94">
        <v>241.42</v>
      </c>
      <c r="D33" s="94">
        <v>0</v>
      </c>
      <c r="E33" s="100">
        <v>0</v>
      </c>
      <c r="F33" s="108"/>
      <c r="G33" s="100">
        <v>1180.27</v>
      </c>
      <c r="H33" s="94">
        <v>344.72</v>
      </c>
      <c r="I33" s="94">
        <v>448.76</v>
      </c>
      <c r="J33" s="94">
        <v>386.8</v>
      </c>
      <c r="K33" s="100">
        <v>0</v>
      </c>
    </row>
    <row r="34" spans="1:11" ht="16.5" customHeight="1" x14ac:dyDescent="0.3">
      <c r="A34" s="46" t="s">
        <v>249</v>
      </c>
      <c r="B34" s="6">
        <v>176.77</v>
      </c>
      <c r="C34" s="102">
        <v>127.95</v>
      </c>
      <c r="D34" s="102">
        <v>0</v>
      </c>
      <c r="E34" s="6">
        <v>48.81</v>
      </c>
      <c r="F34" s="108"/>
      <c r="G34" s="6">
        <v>805.91</v>
      </c>
      <c r="H34" s="102">
        <v>63.92</v>
      </c>
      <c r="I34" s="102">
        <v>440.58</v>
      </c>
      <c r="J34" s="102">
        <v>100.84</v>
      </c>
      <c r="K34" s="6">
        <v>200.57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1596.96</v>
      </c>
      <c r="H36" s="102">
        <v>283.05</v>
      </c>
      <c r="I36" s="102">
        <v>153.74</v>
      </c>
      <c r="J36" s="102">
        <v>872.27</v>
      </c>
      <c r="K36" s="6">
        <v>287.89999999999998</v>
      </c>
    </row>
    <row r="37" spans="1:11" ht="16.5" customHeight="1" x14ac:dyDescent="0.3">
      <c r="A37" s="47" t="s">
        <v>77</v>
      </c>
      <c r="B37" s="103">
        <v>27796.949999999899</v>
      </c>
      <c r="C37" s="97">
        <v>14792.13</v>
      </c>
      <c r="D37" s="97">
        <v>12335</v>
      </c>
      <c r="E37" s="103">
        <v>462.81</v>
      </c>
      <c r="F37" s="109"/>
      <c r="G37" s="103">
        <v>16302.5165796089</v>
      </c>
      <c r="H37" s="97">
        <v>738.03959999999995</v>
      </c>
      <c r="I37" s="97">
        <v>1184.72</v>
      </c>
      <c r="J37" s="97">
        <v>4910.5029796090002</v>
      </c>
      <c r="K37" s="103">
        <v>594.24399999999901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vjr5gSWVdq1LcYWYD8KvJeO+3Pcnn+xX+/YFsFERfwLgeenuOMWmdHJkBLHHE3ZJIE2GuQZnndBimHhrZ4cNfg==" saltValue="xpO2Gxo0w3l7vxOp1urEvA==" spinCount="100000" sheet="1" objects="1" scenarios="1"/>
  <mergeCells count="1">
    <mergeCell ref="A1:B1"/>
  </mergeCells>
  <conditionalFormatting sqref="B8:K37">
    <cfRule type="cellIs" dxfId="361" priority="7" operator="between">
      <formula>0</formula>
      <formula>0.1</formula>
    </cfRule>
    <cfRule type="cellIs" dxfId="360" priority="8" operator="lessThan">
      <formula>0</formula>
    </cfRule>
    <cfRule type="cellIs" dxfId="359" priority="9" operator="greaterThanOrEqual">
      <formula>0.1</formula>
    </cfRule>
  </conditionalFormatting>
  <conditionalFormatting sqref="A1:XFD6 A38:XFD1048576 B8:XFD37 A7 F7 L7:XFD7">
    <cfRule type="cellIs" dxfId="358" priority="6" operator="between">
      <formula>-0.1</formula>
      <formula>0</formula>
    </cfRule>
  </conditionalFormatting>
  <conditionalFormatting sqref="A8:A37">
    <cfRule type="cellIs" dxfId="357" priority="5" operator="between">
      <formula>-0.1</formula>
      <formula>0</formula>
    </cfRule>
  </conditionalFormatting>
  <conditionalFormatting sqref="B7:C7">
    <cfRule type="cellIs" dxfId="356" priority="4" operator="between">
      <formula>-0.1</formula>
      <formula>0</formula>
    </cfRule>
  </conditionalFormatting>
  <conditionalFormatting sqref="G7:H7">
    <cfRule type="cellIs" dxfId="355" priority="3" operator="between">
      <formula>-0.1</formula>
      <formula>0</formula>
    </cfRule>
  </conditionalFormatting>
  <conditionalFormatting sqref="D7:E7">
    <cfRule type="cellIs" dxfId="354" priority="2" operator="between">
      <formula>-0.1</formula>
      <formula>0</formula>
    </cfRule>
  </conditionalFormatting>
  <conditionalFormatting sqref="I7:K7">
    <cfRule type="cellIs" dxfId="35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J37"/>
  <sheetViews>
    <sheetView showGridLines="0" showZeros="0" zoomScale="85" zoomScaleNormal="85" workbookViewId="0">
      <selection activeCell="B37" sqref="B3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Contents'!B28</f>
        <v>Table 1.12</v>
      </c>
      <c r="B1" s="168"/>
      <c r="C1" s="40"/>
    </row>
    <row r="2" spans="1:10" ht="16.5" customHeight="1" x14ac:dyDescent="0.3">
      <c r="A2" s="4" t="str">
        <f>"AIF: "&amp;'Table of Contents'!A12&amp;", "&amp;'Table of Contents'!A3</f>
        <v>AIF: Total Net Assets , 2017:Q1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95313.687000000005</v>
      </c>
      <c r="C8" s="102">
        <v>9723.3989999999994</v>
      </c>
      <c r="D8" s="102">
        <v>26729.34</v>
      </c>
      <c r="E8" s="102">
        <v>50616.593999999997</v>
      </c>
      <c r="F8" s="102">
        <v>0</v>
      </c>
      <c r="G8" s="102">
        <v>618.99199999999996</v>
      </c>
      <c r="H8" s="102">
        <v>498.74200000000002</v>
      </c>
      <c r="I8" s="102">
        <v>6967.8379999999997</v>
      </c>
      <c r="J8" s="6">
        <v>158.78200000000001</v>
      </c>
    </row>
    <row r="9" spans="1:10" ht="16.5" customHeight="1" x14ac:dyDescent="0.3">
      <c r="A9" s="46" t="s">
        <v>224</v>
      </c>
      <c r="B9" s="100">
        <v>48987.067921866997</v>
      </c>
      <c r="C9" s="94">
        <v>1641.0018390160001</v>
      </c>
      <c r="D9" s="94">
        <v>5793.7024991369999</v>
      </c>
      <c r="E9" s="94">
        <v>14799.471612242</v>
      </c>
      <c r="F9" s="94">
        <v>1298.4508735679999</v>
      </c>
      <c r="G9" s="94">
        <v>5886.2317583430004</v>
      </c>
      <c r="H9" s="94">
        <v>0</v>
      </c>
      <c r="I9" s="94">
        <v>0</v>
      </c>
      <c r="J9" s="100">
        <v>19568.209339560999</v>
      </c>
    </row>
    <row r="10" spans="1:10" ht="16.5" customHeight="1" x14ac:dyDescent="0.3">
      <c r="A10" s="46" t="s">
        <v>225</v>
      </c>
      <c r="B10" s="6">
        <v>8.34</v>
      </c>
      <c r="C10" s="102">
        <v>0</v>
      </c>
      <c r="D10" s="102">
        <v>0</v>
      </c>
      <c r="E10" s="102">
        <v>8.34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226</v>
      </c>
      <c r="B11" s="100">
        <v>413.99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9.44</v>
      </c>
      <c r="J11" s="100">
        <v>404.54</v>
      </c>
    </row>
    <row r="12" spans="1:10" ht="16.5" customHeight="1" x14ac:dyDescent="0.3">
      <c r="A12" s="46" t="s">
        <v>227</v>
      </c>
      <c r="B12" s="6">
        <v>2140</v>
      </c>
      <c r="C12" s="102">
        <v>1115</v>
      </c>
      <c r="D12" s="102">
        <v>48</v>
      </c>
      <c r="E12" s="102">
        <v>444</v>
      </c>
      <c r="F12" s="102">
        <v>0</v>
      </c>
      <c r="G12" s="102">
        <v>0</v>
      </c>
      <c r="H12" s="102">
        <v>0</v>
      </c>
      <c r="I12" s="102">
        <v>112</v>
      </c>
      <c r="J12" s="6">
        <v>421</v>
      </c>
    </row>
    <row r="13" spans="1:10" ht="16.5" customHeight="1" x14ac:dyDescent="0.3">
      <c r="A13" s="46" t="s">
        <v>228</v>
      </c>
      <c r="B13" s="100">
        <v>709.84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709.84</v>
      </c>
      <c r="J13" s="100">
        <v>0</v>
      </c>
    </row>
    <row r="14" spans="1:10" ht="16.5" customHeight="1" x14ac:dyDescent="0.3">
      <c r="A14" s="46" t="s">
        <v>229</v>
      </c>
      <c r="B14" s="6">
        <v>161977.01999999999</v>
      </c>
      <c r="C14" s="102">
        <v>65298.91</v>
      </c>
      <c r="D14" s="102">
        <v>69165.960000000006</v>
      </c>
      <c r="E14" s="102">
        <v>21034.61</v>
      </c>
      <c r="F14" s="102">
        <v>8.7100000000000009</v>
      </c>
      <c r="G14" s="102">
        <v>0</v>
      </c>
      <c r="H14" s="102">
        <v>2522.6</v>
      </c>
      <c r="I14" s="102">
        <v>0</v>
      </c>
      <c r="J14" s="6">
        <v>3946.23</v>
      </c>
    </row>
    <row r="15" spans="1:10" ht="16.5" customHeight="1" x14ac:dyDescent="0.3">
      <c r="A15" s="46" t="s">
        <v>230</v>
      </c>
      <c r="B15" s="100">
        <v>21191.379570000001</v>
      </c>
      <c r="C15" s="94">
        <v>3745.2660329999999</v>
      </c>
      <c r="D15" s="94">
        <v>5539.346082</v>
      </c>
      <c r="E15" s="94">
        <v>8654.257372</v>
      </c>
      <c r="F15" s="94">
        <v>278.83463319999998</v>
      </c>
      <c r="G15" s="94">
        <v>93.763538479999994</v>
      </c>
      <c r="H15" s="94">
        <v>0</v>
      </c>
      <c r="I15" s="94">
        <v>33.900258209999997</v>
      </c>
      <c r="J15" s="100">
        <v>2846.0116560000001</v>
      </c>
    </row>
    <row r="16" spans="1:10" ht="16.5" customHeight="1" x14ac:dyDescent="0.3">
      <c r="A16" s="46" t="s">
        <v>231</v>
      </c>
      <c r="B16" s="6">
        <v>1020575</v>
      </c>
      <c r="C16" s="102">
        <v>97574</v>
      </c>
      <c r="D16" s="102">
        <v>136838</v>
      </c>
      <c r="E16" s="102">
        <v>175865</v>
      </c>
      <c r="F16" s="102">
        <v>47350</v>
      </c>
      <c r="G16" s="102">
        <v>20424</v>
      </c>
      <c r="H16" s="102">
        <v>0</v>
      </c>
      <c r="I16" s="102">
        <v>127000</v>
      </c>
      <c r="J16" s="6">
        <v>415524</v>
      </c>
    </row>
    <row r="17" spans="1:10" ht="16.5" customHeight="1" x14ac:dyDescent="0.3">
      <c r="A17" s="46" t="s">
        <v>232</v>
      </c>
      <c r="B17" s="100">
        <v>1592806.4580000001</v>
      </c>
      <c r="C17" s="94">
        <v>100683.325</v>
      </c>
      <c r="D17" s="94">
        <v>389486.995</v>
      </c>
      <c r="E17" s="94">
        <v>826196.42299999995</v>
      </c>
      <c r="F17" s="94">
        <v>5351.1490000000003</v>
      </c>
      <c r="G17" s="94">
        <v>0</v>
      </c>
      <c r="H17" s="94">
        <v>906.9</v>
      </c>
      <c r="I17" s="94">
        <v>155824.052</v>
      </c>
      <c r="J17" s="100">
        <v>114357.614</v>
      </c>
    </row>
    <row r="18" spans="1:10" ht="16.5" customHeight="1" x14ac:dyDescent="0.3">
      <c r="A18" s="46" t="s">
        <v>233</v>
      </c>
      <c r="B18" s="6">
        <v>2765.5160000000001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2746.681</v>
      </c>
      <c r="J18" s="6">
        <v>18.835000000000001</v>
      </c>
    </row>
    <row r="19" spans="1:10" ht="16.5" customHeight="1" x14ac:dyDescent="0.3">
      <c r="A19" s="46" t="s">
        <v>234</v>
      </c>
      <c r="B19" s="100">
        <v>17930.93</v>
      </c>
      <c r="C19" s="94">
        <v>1103.92</v>
      </c>
      <c r="D19" s="94">
        <v>3760.22</v>
      </c>
      <c r="E19" s="94">
        <v>2638.92</v>
      </c>
      <c r="F19" s="94">
        <v>2926.13</v>
      </c>
      <c r="G19" s="94">
        <v>938.72</v>
      </c>
      <c r="H19" s="94">
        <v>3088.21</v>
      </c>
      <c r="I19" s="94">
        <v>2998.51</v>
      </c>
      <c r="J19" s="100">
        <v>476.3</v>
      </c>
    </row>
    <row r="20" spans="1:10" ht="16.5" customHeight="1" x14ac:dyDescent="0.3">
      <c r="A20" s="46" t="s">
        <v>235</v>
      </c>
      <c r="B20" s="6">
        <v>536478</v>
      </c>
      <c r="C20" s="102">
        <v>0</v>
      </c>
      <c r="D20" s="102">
        <v>0</v>
      </c>
      <c r="E20" s="102">
        <v>0</v>
      </c>
      <c r="F20" s="102">
        <v>6365</v>
      </c>
      <c r="G20" s="102">
        <v>0</v>
      </c>
      <c r="H20" s="102">
        <v>0</v>
      </c>
      <c r="I20" s="102">
        <v>12644</v>
      </c>
      <c r="J20" s="6">
        <v>517470</v>
      </c>
    </row>
    <row r="21" spans="1:10" ht="16.5" customHeight="1" x14ac:dyDescent="0.3">
      <c r="A21" s="46" t="s">
        <v>236</v>
      </c>
      <c r="B21" s="100">
        <v>63290.25</v>
      </c>
      <c r="C21" s="94">
        <v>0</v>
      </c>
      <c r="D21" s="94">
        <v>722.62</v>
      </c>
      <c r="E21" s="94">
        <v>3089.12</v>
      </c>
      <c r="F21" s="94">
        <v>0</v>
      </c>
      <c r="G21" s="94">
        <v>0</v>
      </c>
      <c r="H21" s="94">
        <v>571.44000000000005</v>
      </c>
      <c r="I21" s="94">
        <v>45785.18</v>
      </c>
      <c r="J21" s="100">
        <v>13121.89</v>
      </c>
    </row>
    <row r="22" spans="1:10" ht="16.5" customHeight="1" x14ac:dyDescent="0.3">
      <c r="A22" s="46" t="s">
        <v>237</v>
      </c>
      <c r="B22" s="6">
        <v>17567.02</v>
      </c>
      <c r="C22" s="102">
        <v>1801.18</v>
      </c>
      <c r="D22" s="102">
        <v>1048.29</v>
      </c>
      <c r="E22" s="102">
        <v>9670.61</v>
      </c>
      <c r="F22" s="102">
        <v>0</v>
      </c>
      <c r="G22" s="102">
        <v>0</v>
      </c>
      <c r="H22" s="102">
        <v>117.63</v>
      </c>
      <c r="I22" s="102">
        <v>37.99</v>
      </c>
      <c r="J22" s="6">
        <v>4891.32</v>
      </c>
    </row>
    <row r="23" spans="1:10" ht="16.5" customHeight="1" x14ac:dyDescent="0.3">
      <c r="A23" s="46" t="s">
        <v>238</v>
      </c>
      <c r="B23" s="100">
        <v>648254</v>
      </c>
      <c r="C23" s="94">
        <v>64947</v>
      </c>
      <c r="D23" s="94">
        <v>115366</v>
      </c>
      <c r="E23" s="94">
        <v>178202</v>
      </c>
      <c r="F23" s="94">
        <v>22081</v>
      </c>
      <c r="G23" s="94">
        <v>0</v>
      </c>
      <c r="H23" s="94">
        <v>0</v>
      </c>
      <c r="I23" s="94">
        <v>52696</v>
      </c>
      <c r="J23" s="100">
        <v>214962</v>
      </c>
    </row>
    <row r="24" spans="1:10" ht="16.5" customHeight="1" x14ac:dyDescent="0.3">
      <c r="A24" s="46" t="s">
        <v>239</v>
      </c>
      <c r="B24" s="6">
        <v>7228.9276755265601</v>
      </c>
      <c r="C24" s="102">
        <v>1603.93792794</v>
      </c>
      <c r="D24" s="102">
        <v>702.69659611544103</v>
      </c>
      <c r="E24" s="102">
        <v>202.13266121999999</v>
      </c>
      <c r="F24" s="102">
        <v>0</v>
      </c>
      <c r="G24" s="102">
        <v>0</v>
      </c>
      <c r="H24" s="102">
        <v>15.268416106536399</v>
      </c>
      <c r="I24" s="102">
        <v>321.05074079254302</v>
      </c>
      <c r="J24" s="6">
        <v>4383.8413333520402</v>
      </c>
    </row>
    <row r="25" spans="1:10" ht="16.5" customHeight="1" x14ac:dyDescent="0.3">
      <c r="A25" s="46" t="s">
        <v>240</v>
      </c>
      <c r="B25" s="100">
        <v>773431</v>
      </c>
      <c r="C25" s="94">
        <v>279890</v>
      </c>
      <c r="D25" s="94">
        <v>240200</v>
      </c>
      <c r="E25" s="94">
        <v>17029</v>
      </c>
      <c r="F25" s="94">
        <v>0</v>
      </c>
      <c r="G25" s="94">
        <v>0</v>
      </c>
      <c r="H25" s="94">
        <v>0</v>
      </c>
      <c r="I25" s="94">
        <v>101035</v>
      </c>
      <c r="J25" s="100">
        <v>135277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242</v>
      </c>
      <c r="B27" s="100">
        <v>41687.54</v>
      </c>
      <c r="C27" s="94">
        <v>2152.14</v>
      </c>
      <c r="D27" s="94">
        <v>4584.3599999999997</v>
      </c>
      <c r="E27" s="94">
        <v>2929.89</v>
      </c>
      <c r="F27" s="94">
        <v>1577.93</v>
      </c>
      <c r="G27" s="94">
        <v>0</v>
      </c>
      <c r="H27" s="94">
        <v>2497.42</v>
      </c>
      <c r="I27" s="94">
        <v>507.9</v>
      </c>
      <c r="J27" s="100">
        <v>27437.89</v>
      </c>
    </row>
    <row r="28" spans="1:10" ht="16.5" customHeight="1" x14ac:dyDescent="0.3">
      <c r="A28" s="46" t="s">
        <v>243</v>
      </c>
      <c r="B28" s="6">
        <v>14149.72414305</v>
      </c>
      <c r="C28" s="102">
        <v>2.1312973799999999</v>
      </c>
      <c r="D28" s="102">
        <v>38.960705840000003</v>
      </c>
      <c r="E28" s="102">
        <v>25.308120169999999</v>
      </c>
      <c r="F28" s="102">
        <v>610.39848749999999</v>
      </c>
      <c r="G28" s="102">
        <v>211.57148935000001</v>
      </c>
      <c r="H28" s="102">
        <v>21.431176239999999</v>
      </c>
      <c r="I28" s="102">
        <v>10658.126024339999</v>
      </c>
      <c r="J28" s="6">
        <v>2581.79684223</v>
      </c>
    </row>
    <row r="29" spans="1:10" ht="16.5" customHeight="1" x14ac:dyDescent="0.3">
      <c r="A29" s="46" t="s">
        <v>244</v>
      </c>
      <c r="B29" s="100">
        <v>4256.01</v>
      </c>
      <c r="C29" s="94">
        <v>24.12</v>
      </c>
      <c r="D29" s="94">
        <v>0</v>
      </c>
      <c r="E29" s="94">
        <v>12.76</v>
      </c>
      <c r="F29" s="94">
        <v>0</v>
      </c>
      <c r="G29" s="94">
        <v>52.39</v>
      </c>
      <c r="H29" s="94">
        <v>0</v>
      </c>
      <c r="I29" s="94">
        <v>0</v>
      </c>
      <c r="J29" s="100">
        <v>4166.74</v>
      </c>
    </row>
    <row r="30" spans="1:10" ht="16.5" customHeight="1" x14ac:dyDescent="0.3">
      <c r="A30" s="46" t="s">
        <v>245</v>
      </c>
      <c r="B30" s="6">
        <v>1574.5319999999999</v>
      </c>
      <c r="C30" s="102">
        <v>7.02</v>
      </c>
      <c r="D30" s="102">
        <v>10.083</v>
      </c>
      <c r="E30" s="102">
        <v>300.82600000000002</v>
      </c>
      <c r="F30" s="102">
        <v>204.41900000000001</v>
      </c>
      <c r="G30" s="102">
        <v>0</v>
      </c>
      <c r="H30" s="102">
        <v>0</v>
      </c>
      <c r="I30" s="102">
        <v>1052.184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247</v>
      </c>
      <c r="B32" s="6">
        <v>75144</v>
      </c>
      <c r="C32" s="102">
        <v>5966</v>
      </c>
      <c r="D32" s="102">
        <v>19531</v>
      </c>
      <c r="E32" s="102">
        <v>24598</v>
      </c>
      <c r="F32" s="102">
        <v>0</v>
      </c>
      <c r="G32" s="102">
        <v>22569</v>
      </c>
      <c r="H32" s="102">
        <v>371</v>
      </c>
      <c r="I32" s="102">
        <v>370</v>
      </c>
      <c r="J32" s="6">
        <v>1739</v>
      </c>
    </row>
    <row r="33" spans="1:10" ht="16.5" customHeight="1" x14ac:dyDescent="0.3">
      <c r="A33" s="46" t="s">
        <v>248</v>
      </c>
      <c r="B33" s="100">
        <v>22358.85</v>
      </c>
      <c r="C33" s="94">
        <v>7941.4</v>
      </c>
      <c r="D33" s="94">
        <v>1652.82</v>
      </c>
      <c r="E33" s="94">
        <v>8771.43</v>
      </c>
      <c r="F33" s="94">
        <v>159.77000000000001</v>
      </c>
      <c r="G33" s="94">
        <v>0</v>
      </c>
      <c r="H33" s="94">
        <v>1290.47</v>
      </c>
      <c r="I33" s="94">
        <v>0</v>
      </c>
      <c r="J33" s="100">
        <v>2542.96</v>
      </c>
    </row>
    <row r="34" spans="1:10" ht="16.5" customHeight="1" x14ac:dyDescent="0.3">
      <c r="A34" s="46" t="s">
        <v>249</v>
      </c>
      <c r="B34" s="6">
        <v>102711.62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32448.55</v>
      </c>
      <c r="J34" s="6">
        <v>70263.070000000007</v>
      </c>
    </row>
    <row r="35" spans="1:10" ht="16.5" customHeight="1" x14ac:dyDescent="0.3">
      <c r="A35" s="46" t="s">
        <v>250</v>
      </c>
      <c r="B35" s="100">
        <v>16023.1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15611.9</v>
      </c>
      <c r="J35" s="100">
        <v>411.2</v>
      </c>
    </row>
    <row r="36" spans="1:10" ht="16.5" customHeight="1" x14ac:dyDescent="0.3">
      <c r="A36" s="46" t="s">
        <v>251</v>
      </c>
      <c r="B36" s="6">
        <v>394628.09</v>
      </c>
      <c r="C36" s="102">
        <v>51462.46</v>
      </c>
      <c r="D36" s="102">
        <v>16626.37</v>
      </c>
      <c r="E36" s="102">
        <v>117825.81</v>
      </c>
      <c r="F36" s="102">
        <v>368.71</v>
      </c>
      <c r="G36" s="102">
        <v>245.28</v>
      </c>
      <c r="H36" s="102">
        <v>2535.86</v>
      </c>
      <c r="I36" s="102">
        <v>24516.76</v>
      </c>
      <c r="J36" s="6">
        <v>181046.84</v>
      </c>
    </row>
    <row r="37" spans="1:10" ht="16.5" customHeight="1" x14ac:dyDescent="0.3">
      <c r="A37" s="47" t="s">
        <v>77</v>
      </c>
      <c r="B37" s="103">
        <v>5683601.8923104396</v>
      </c>
      <c r="C37" s="97">
        <v>696682.21109733498</v>
      </c>
      <c r="D37" s="97">
        <v>1037844.76388309</v>
      </c>
      <c r="E37" s="97">
        <v>1462914.5027656299</v>
      </c>
      <c r="F37" s="97">
        <v>88580.501994267994</v>
      </c>
      <c r="G37" s="97">
        <v>51039.948786172899</v>
      </c>
      <c r="H37" s="97">
        <v>14436.971592346499</v>
      </c>
      <c r="I37" s="97">
        <v>594086.90202334197</v>
      </c>
      <c r="J37" s="103">
        <v>1738017.0701711399</v>
      </c>
    </row>
  </sheetData>
  <sheetProtection algorithmName="SHA-512" hashValue="OUzzHOtp5z7DNXOgQ/5D/se50UR1NLgsAaiCdIS+QaixgYD+vOJ4M3SHDunbVdzeRq8i4EOP6JdxQ6TnFh2UGw==" saltValue="38oGXhqOoI5uFyTRxTuyBw==" spinCount="100000" sheet="1" objects="1" scenarios="1"/>
  <mergeCells count="1">
    <mergeCell ref="A1:B1"/>
  </mergeCells>
  <conditionalFormatting sqref="B8:J37">
    <cfRule type="cellIs" dxfId="352" priority="5" operator="between">
      <formula>0</formula>
      <formula>0.1</formula>
    </cfRule>
    <cfRule type="cellIs" dxfId="351" priority="6" operator="lessThan">
      <formula>0</formula>
    </cfRule>
    <cfRule type="cellIs" dxfId="350" priority="7" operator="greaterThanOrEqual">
      <formula>0.1</formula>
    </cfRule>
  </conditionalFormatting>
  <conditionalFormatting sqref="A1:XFD6 A38:XFD1048576 B8:XFD37 A7 K7:XFD7">
    <cfRule type="cellIs" dxfId="349" priority="4" operator="between">
      <formula>-0.1</formula>
      <formula>0</formula>
    </cfRule>
  </conditionalFormatting>
  <conditionalFormatting sqref="A8:A37">
    <cfRule type="cellIs" dxfId="348" priority="3" operator="between">
      <formula>-0.1</formula>
      <formula>0</formula>
    </cfRule>
  </conditionalFormatting>
  <conditionalFormatting sqref="B7:C7">
    <cfRule type="cellIs" dxfId="347" priority="2" operator="between">
      <formula>-0.1</formula>
      <formula>0</formula>
    </cfRule>
  </conditionalFormatting>
  <conditionalFormatting sqref="D7:J7">
    <cfRule type="cellIs" dxfId="346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tr">
        <f>'Table of Contents'!B29</f>
        <v>Table 1.13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Contents'!A29&amp;", "&amp;'Table of Contents'!A3</f>
        <v>AIF: Total Net Assets of Other Funds, 2017:Q1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158.78200000000001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158.78200000000001</v>
      </c>
      <c r="K8" s="108" t="e">
        <f>#REF!</f>
        <v>#REF!</v>
      </c>
      <c r="L8" s="105">
        <v>158.78200000000001</v>
      </c>
      <c r="M8" s="104">
        <v>0</v>
      </c>
    </row>
    <row r="9" spans="1:13" ht="16.5" customHeight="1" x14ac:dyDescent="0.3">
      <c r="A9" s="46" t="s">
        <v>224</v>
      </c>
      <c r="B9" s="100">
        <v>19568.209339560999</v>
      </c>
      <c r="C9" s="94">
        <v>0</v>
      </c>
      <c r="D9" s="94">
        <v>0</v>
      </c>
      <c r="E9" s="94">
        <v>0</v>
      </c>
      <c r="F9" s="94">
        <v>19315.903166462998</v>
      </c>
      <c r="G9" s="94">
        <v>0</v>
      </c>
      <c r="H9" s="94">
        <v>124.133299205</v>
      </c>
      <c r="I9" s="94">
        <v>0</v>
      </c>
      <c r="J9" s="100">
        <v>128.172873893</v>
      </c>
      <c r="K9" s="108"/>
      <c r="L9" s="93">
        <v>19444.076040356002</v>
      </c>
      <c r="M9" s="95">
        <v>124.133299205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f>#REF!</f>
        <v>#REF!</v>
      </c>
      <c r="L10" s="105">
        <v>0</v>
      </c>
      <c r="M10" s="104">
        <v>0</v>
      </c>
    </row>
    <row r="11" spans="1:13" ht="16.5" customHeight="1" x14ac:dyDescent="0.3">
      <c r="A11" s="46" t="s">
        <v>226</v>
      </c>
      <c r="B11" s="100">
        <v>404.54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3">
      <c r="A12" s="46" t="s">
        <v>227</v>
      </c>
      <c r="B12" s="6">
        <v>421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247</v>
      </c>
      <c r="I12" s="102">
        <v>80</v>
      </c>
      <c r="J12" s="6">
        <v>94</v>
      </c>
      <c r="K12" s="108" t="e">
        <f>#REF!</f>
        <v>#REF!</v>
      </c>
      <c r="L12" s="105">
        <v>1745</v>
      </c>
      <c r="M12" s="104">
        <v>395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3">
      <c r="A14" s="46" t="s">
        <v>229</v>
      </c>
      <c r="B14" s="6">
        <v>3946.23</v>
      </c>
      <c r="C14" s="102">
        <v>0</v>
      </c>
      <c r="D14" s="102">
        <v>0</v>
      </c>
      <c r="E14" s="102">
        <v>0</v>
      </c>
      <c r="F14" s="102">
        <v>0</v>
      </c>
      <c r="G14" s="102">
        <v>174.83</v>
      </c>
      <c r="H14" s="102">
        <v>84.19</v>
      </c>
      <c r="I14" s="102">
        <v>2047.3</v>
      </c>
      <c r="J14" s="6">
        <v>1639.91</v>
      </c>
      <c r="K14" s="108" t="e">
        <f>#REF!</f>
        <v>#REF!</v>
      </c>
      <c r="L14" s="105">
        <v>0</v>
      </c>
      <c r="M14" s="104">
        <v>0</v>
      </c>
    </row>
    <row r="15" spans="1:13" ht="16.5" customHeight="1" x14ac:dyDescent="0.3">
      <c r="A15" s="46" t="s">
        <v>230</v>
      </c>
      <c r="B15" s="100">
        <v>2846.0116560000001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3">
      <c r="A16" s="46" t="s">
        <v>231</v>
      </c>
      <c r="B16" s="6">
        <v>415524</v>
      </c>
      <c r="C16" s="102">
        <v>0</v>
      </c>
      <c r="D16" s="102">
        <v>0</v>
      </c>
      <c r="E16" s="102">
        <v>0</v>
      </c>
      <c r="F16" s="102">
        <v>124245</v>
      </c>
      <c r="G16" s="102">
        <v>226700</v>
      </c>
      <c r="H16" s="102">
        <v>56930</v>
      </c>
      <c r="I16" s="102">
        <v>7649</v>
      </c>
      <c r="J16" s="6">
        <v>0</v>
      </c>
      <c r="K16" s="108" t="e">
        <f>#REF!</f>
        <v>#REF!</v>
      </c>
      <c r="L16" s="105">
        <v>0</v>
      </c>
      <c r="M16" s="104">
        <v>0</v>
      </c>
    </row>
    <row r="17" spans="1:13" ht="16.5" customHeight="1" x14ac:dyDescent="0.3">
      <c r="A17" s="46" t="s">
        <v>232</v>
      </c>
      <c r="B17" s="100">
        <v>114357.614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0.88100000000000001</v>
      </c>
      <c r="I17" s="94">
        <v>3053.3510000000001</v>
      </c>
      <c r="J17" s="100">
        <v>111303.382</v>
      </c>
      <c r="K17" s="108"/>
      <c r="L17" s="93">
        <v>114356.73299999999</v>
      </c>
      <c r="M17" s="95">
        <v>0.88100000000000001</v>
      </c>
    </row>
    <row r="18" spans="1:13" ht="16.5" customHeight="1" x14ac:dyDescent="0.3">
      <c r="A18" s="46" t="s">
        <v>233</v>
      </c>
      <c r="B18" s="6">
        <v>18.835000000000001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18.835000000000001</v>
      </c>
      <c r="K18" s="108" t="e">
        <f>#REF!</f>
        <v>#REF!</v>
      </c>
      <c r="L18" s="105">
        <v>0</v>
      </c>
      <c r="M18" s="104">
        <v>18.835000000000001</v>
      </c>
    </row>
    <row r="19" spans="1:13" ht="16.5" customHeight="1" x14ac:dyDescent="0.3">
      <c r="A19" s="46" t="s">
        <v>234</v>
      </c>
      <c r="B19" s="100">
        <v>476.3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82.06</v>
      </c>
      <c r="J19" s="100">
        <v>394.24</v>
      </c>
      <c r="K19" s="108"/>
      <c r="L19" s="93">
        <v>476.3</v>
      </c>
      <c r="M19" s="95">
        <v>0</v>
      </c>
    </row>
    <row r="20" spans="1:13" ht="16.5" customHeight="1" x14ac:dyDescent="0.3">
      <c r="A20" s="46" t="s">
        <v>235</v>
      </c>
      <c r="B20" s="6">
        <v>517470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f>#REF!</f>
        <v>#REF!</v>
      </c>
      <c r="L20" s="105">
        <v>0</v>
      </c>
      <c r="M20" s="104">
        <v>0</v>
      </c>
    </row>
    <row r="21" spans="1:13" ht="16.5" customHeight="1" x14ac:dyDescent="0.3">
      <c r="A21" s="46" t="s">
        <v>236</v>
      </c>
      <c r="B21" s="100">
        <v>13121.89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3572.89</v>
      </c>
      <c r="J21" s="100">
        <v>9549</v>
      </c>
      <c r="K21" s="108"/>
      <c r="L21" s="93">
        <v>3572.89</v>
      </c>
      <c r="M21" s="95">
        <v>9549</v>
      </c>
    </row>
    <row r="22" spans="1:13" ht="16.5" customHeight="1" x14ac:dyDescent="0.3">
      <c r="A22" s="46" t="s">
        <v>237</v>
      </c>
      <c r="B22" s="6">
        <v>4891.32</v>
      </c>
      <c r="C22" s="102">
        <v>0</v>
      </c>
      <c r="D22" s="102">
        <v>0</v>
      </c>
      <c r="E22" s="102">
        <v>0</v>
      </c>
      <c r="F22" s="102">
        <v>0</v>
      </c>
      <c r="G22" s="102">
        <v>20.67</v>
      </c>
      <c r="H22" s="102">
        <v>76.040000000000006</v>
      </c>
      <c r="I22" s="102">
        <v>965.14</v>
      </c>
      <c r="J22" s="6">
        <v>3829.48</v>
      </c>
      <c r="K22" s="108" t="e">
        <f>#REF!</f>
        <v>#REF!</v>
      </c>
      <c r="L22" s="105">
        <v>3829.48</v>
      </c>
      <c r="M22" s="104">
        <v>0</v>
      </c>
    </row>
    <row r="23" spans="1:13" ht="16.5" customHeight="1" x14ac:dyDescent="0.3">
      <c r="A23" s="46" t="s">
        <v>238</v>
      </c>
      <c r="B23" s="100">
        <v>214962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70848</v>
      </c>
      <c r="I23" s="94">
        <v>0</v>
      </c>
      <c r="J23" s="100">
        <v>144114</v>
      </c>
      <c r="K23" s="108"/>
      <c r="L23" s="93">
        <v>0</v>
      </c>
      <c r="M23" s="95">
        <v>0</v>
      </c>
    </row>
    <row r="24" spans="1:13" ht="16.5" customHeight="1" x14ac:dyDescent="0.3">
      <c r="A24" s="46" t="s">
        <v>239</v>
      </c>
      <c r="B24" s="6">
        <v>4383.8413333520402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585.74111925403997</v>
      </c>
      <c r="I24" s="102">
        <v>168.604302596049</v>
      </c>
      <c r="J24" s="6">
        <v>3629.4959115019501</v>
      </c>
      <c r="K24" s="108" t="e">
        <f>#REF!</f>
        <v>#REF!</v>
      </c>
      <c r="L24" s="105">
        <v>4093.5691313520401</v>
      </c>
      <c r="M24" s="104">
        <v>290.27220199999999</v>
      </c>
    </row>
    <row r="25" spans="1:13" ht="16.5" customHeight="1" x14ac:dyDescent="0.3">
      <c r="A25" s="46" t="s">
        <v>240</v>
      </c>
      <c r="B25" s="100">
        <v>135277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35486</v>
      </c>
      <c r="I25" s="94">
        <v>24850</v>
      </c>
      <c r="J25" s="100">
        <v>74941</v>
      </c>
      <c r="K25" s="108"/>
      <c r="L25" s="93">
        <v>0</v>
      </c>
      <c r="M25" s="95">
        <v>0</v>
      </c>
    </row>
    <row r="26" spans="1:13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f>#REF!</f>
        <v>#REF!</v>
      </c>
      <c r="L26" s="105">
        <v>0</v>
      </c>
      <c r="M26" s="104">
        <v>0</v>
      </c>
    </row>
    <row r="27" spans="1:13" ht="16.5" customHeight="1" x14ac:dyDescent="0.3">
      <c r="A27" s="46" t="s">
        <v>242</v>
      </c>
      <c r="B27" s="100">
        <v>27437.89</v>
      </c>
      <c r="C27" s="94">
        <v>0</v>
      </c>
      <c r="D27" s="94">
        <v>0</v>
      </c>
      <c r="E27" s="94">
        <v>0</v>
      </c>
      <c r="F27" s="94">
        <v>0</v>
      </c>
      <c r="G27" s="94">
        <v>1384.77</v>
      </c>
      <c r="H27" s="94">
        <v>25991.35</v>
      </c>
      <c r="I27" s="94">
        <v>0</v>
      </c>
      <c r="J27" s="100">
        <v>61.77</v>
      </c>
      <c r="K27" s="108"/>
      <c r="L27" s="93">
        <v>0</v>
      </c>
      <c r="M27" s="95">
        <v>0</v>
      </c>
    </row>
    <row r="28" spans="1:13" ht="16.5" customHeight="1" x14ac:dyDescent="0.3">
      <c r="A28" s="46" t="s">
        <v>243</v>
      </c>
      <c r="B28" s="6">
        <v>2581.79684223</v>
      </c>
      <c r="C28" s="102">
        <v>0</v>
      </c>
      <c r="D28" s="102">
        <v>0</v>
      </c>
      <c r="E28" s="102">
        <v>0</v>
      </c>
      <c r="F28" s="102">
        <v>1689.4265992200001</v>
      </c>
      <c r="G28" s="102">
        <v>0</v>
      </c>
      <c r="H28" s="102">
        <v>119.08362287</v>
      </c>
      <c r="I28" s="102">
        <v>0</v>
      </c>
      <c r="J28" s="6">
        <v>773.28662013999997</v>
      </c>
      <c r="K28" s="108" t="e">
        <f>#REF!</f>
        <v>#REF!</v>
      </c>
      <c r="L28" s="105">
        <v>2575.3872431999998</v>
      </c>
      <c r="M28" s="104">
        <v>6.4095990299999999</v>
      </c>
    </row>
    <row r="29" spans="1:13" ht="16.5" customHeight="1" x14ac:dyDescent="0.3">
      <c r="A29" s="46" t="s">
        <v>244</v>
      </c>
      <c r="B29" s="100">
        <v>4166.74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4166.74</v>
      </c>
      <c r="K29" s="108"/>
      <c r="L29" s="93">
        <v>0</v>
      </c>
      <c r="M29" s="95">
        <v>4166.74</v>
      </c>
    </row>
    <row r="30" spans="1:13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f>#REF!</f>
        <v>#REF!</v>
      </c>
      <c r="L30" s="105">
        <v>0</v>
      </c>
      <c r="M30" s="104">
        <v>0</v>
      </c>
    </row>
    <row r="31" spans="1:13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/>
      <c r="L31" s="93">
        <v>0</v>
      </c>
      <c r="M31" s="95">
        <v>0</v>
      </c>
    </row>
    <row r="32" spans="1:13" ht="16.5" customHeight="1" x14ac:dyDescent="0.3">
      <c r="A32" s="46" t="s">
        <v>247</v>
      </c>
      <c r="B32" s="6">
        <v>1739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1739</v>
      </c>
      <c r="J32" s="6">
        <v>0</v>
      </c>
      <c r="K32" s="108" t="e">
        <f>#REF!</f>
        <v>#REF!</v>
      </c>
      <c r="L32" s="105">
        <v>1739</v>
      </c>
      <c r="M32" s="104">
        <v>0</v>
      </c>
    </row>
    <row r="33" spans="1:13" ht="16.5" customHeight="1" x14ac:dyDescent="0.3">
      <c r="A33" s="46" t="s">
        <v>248</v>
      </c>
      <c r="B33" s="100">
        <v>2542.96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1886.24</v>
      </c>
      <c r="J33" s="100">
        <v>656.72</v>
      </c>
      <c r="K33" s="108"/>
      <c r="L33" s="93">
        <v>656.72</v>
      </c>
      <c r="M33" s="95">
        <v>0</v>
      </c>
    </row>
    <row r="34" spans="1:13" ht="16.5" customHeight="1" x14ac:dyDescent="0.3">
      <c r="A34" s="46" t="s">
        <v>249</v>
      </c>
      <c r="B34" s="6">
        <v>70263.070000000007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1321.35</v>
      </c>
      <c r="J34" s="6">
        <v>68941.72</v>
      </c>
      <c r="K34" s="108" t="e">
        <f>#REF!</f>
        <v>#REF!</v>
      </c>
      <c r="L34" s="105">
        <v>0</v>
      </c>
      <c r="M34" s="104">
        <v>0</v>
      </c>
    </row>
    <row r="35" spans="1:13" ht="16.5" customHeight="1" x14ac:dyDescent="0.3">
      <c r="A35" s="46" t="s">
        <v>250</v>
      </c>
      <c r="B35" s="100">
        <v>411.2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298.95</v>
      </c>
      <c r="I35" s="94">
        <v>0</v>
      </c>
      <c r="J35" s="100">
        <v>112.25</v>
      </c>
      <c r="K35" s="108"/>
      <c r="L35" s="93">
        <v>19.62</v>
      </c>
      <c r="M35" s="95">
        <v>279.33</v>
      </c>
    </row>
    <row r="36" spans="1:13" ht="16.5" customHeight="1" x14ac:dyDescent="0.3">
      <c r="A36" s="46" t="s">
        <v>251</v>
      </c>
      <c r="B36" s="6">
        <v>181046.84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181046.84</v>
      </c>
      <c r="K36" s="108" t="e">
        <f>#REF!</f>
        <v>#REF!</v>
      </c>
      <c r="L36" s="105">
        <v>24516.97</v>
      </c>
      <c r="M36" s="104">
        <v>167926.31</v>
      </c>
    </row>
    <row r="37" spans="1:13" ht="16.5" customHeight="1" x14ac:dyDescent="0.3">
      <c r="A37" s="47" t="s">
        <v>77</v>
      </c>
      <c r="B37" s="103">
        <v>1738017.0701711399</v>
      </c>
      <c r="C37" s="97">
        <v>0</v>
      </c>
      <c r="D37" s="97">
        <v>0</v>
      </c>
      <c r="E37" s="97">
        <v>0</v>
      </c>
      <c r="F37" s="97">
        <v>145250.32976568199</v>
      </c>
      <c r="G37" s="97">
        <v>228280.27</v>
      </c>
      <c r="H37" s="97">
        <v>190791.36904132899</v>
      </c>
      <c r="I37" s="97">
        <v>47414.935302596001</v>
      </c>
      <c r="J37" s="103">
        <v>605559.62440553401</v>
      </c>
      <c r="K37" s="109"/>
      <c r="L37" s="96">
        <v>177184.52741490799</v>
      </c>
      <c r="M37" s="98">
        <v>182756.91110023399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23W6LnErjr8EhAmwRPYojY2k/y7Ed/Zzzl6HEdxUaHnRwaWY/ZdrOHmFXU7icg+fwypQN1podyRfzew1lTN/Fg==" saltValue="MQ+C2TpMXUdTdvh8rVXEuQ==" spinCount="100000" sheet="1" objects="1" scenarios="1"/>
  <mergeCells count="1">
    <mergeCell ref="A1:B1"/>
  </mergeCells>
  <conditionalFormatting sqref="B8:M37">
    <cfRule type="cellIs" dxfId="345" priority="8" operator="between">
      <formula>0</formula>
      <formula>0.1</formula>
    </cfRule>
    <cfRule type="cellIs" dxfId="344" priority="9" operator="lessThan">
      <formula>0</formula>
    </cfRule>
    <cfRule type="cellIs" dxfId="343" priority="10" operator="greaterThanOrEqual">
      <formula>0.1</formula>
    </cfRule>
  </conditionalFormatting>
  <conditionalFormatting sqref="A1:XFD6 A38:XFD1048576 B8:XFD37 A7 K7 N7:XFD7">
    <cfRule type="cellIs" dxfId="342" priority="6" operator="between">
      <formula>-0.1</formula>
      <formula>0</formula>
    </cfRule>
  </conditionalFormatting>
  <conditionalFormatting sqref="A8:A37">
    <cfRule type="cellIs" dxfId="341" priority="5" operator="between">
      <formula>-0.1</formula>
      <formula>0</formula>
    </cfRule>
  </conditionalFormatting>
  <conditionalFormatting sqref="B7:C7">
    <cfRule type="cellIs" dxfId="340" priority="4" operator="between">
      <formula>-0.1</formula>
      <formula>0</formula>
    </cfRule>
  </conditionalFormatting>
  <conditionalFormatting sqref="D7:J7">
    <cfRule type="cellIs" dxfId="339" priority="3" operator="between">
      <formula>-0.1</formula>
      <formula>0</formula>
    </cfRule>
  </conditionalFormatting>
  <conditionalFormatting sqref="L7">
    <cfRule type="cellIs" dxfId="338" priority="2" operator="between">
      <formula>-0.1</formula>
      <formula>0</formula>
    </cfRule>
  </conditionalFormatting>
  <conditionalFormatting sqref="M7">
    <cfRule type="cellIs" dxfId="337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K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Contents'!B30</f>
        <v>Table 1.14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Contents'!A30&amp;", "&amp;'Table of Contents'!A3</f>
        <v>AIF: Total Net Assets of ETFs and Funds of Funds, 2017:Q1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16655.441999999999</v>
      </c>
      <c r="H8" s="102">
        <v>4037.5790000000002</v>
      </c>
      <c r="I8" s="102">
        <v>1183.508</v>
      </c>
      <c r="J8" s="102">
        <v>11275.573</v>
      </c>
      <c r="K8" s="6">
        <v>158.78200000000001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17308.609616239999</v>
      </c>
      <c r="H9" s="94">
        <v>542.27125124500003</v>
      </c>
      <c r="I9" s="94">
        <v>2382.6528902780001</v>
      </c>
      <c r="J9" s="94">
        <v>14383.685474717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16680.330000000002</v>
      </c>
      <c r="H14" s="102">
        <v>1010.96</v>
      </c>
      <c r="I14" s="102">
        <v>615.07000000000005</v>
      </c>
      <c r="J14" s="102">
        <v>14269.18</v>
      </c>
      <c r="K14" s="6">
        <v>785.12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6198.9515659999997</v>
      </c>
      <c r="H15" s="94">
        <v>1930.401863</v>
      </c>
      <c r="I15" s="94">
        <v>4268.5497029999997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73090.055999999997</v>
      </c>
      <c r="H17" s="94">
        <v>1352.9780000000001</v>
      </c>
      <c r="I17" s="94">
        <v>1.5</v>
      </c>
      <c r="J17" s="94">
        <v>68741.611999999994</v>
      </c>
      <c r="K17" s="100">
        <v>2993.9659999999999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12.38</v>
      </c>
      <c r="C19" s="94">
        <v>12.38</v>
      </c>
      <c r="D19" s="94">
        <v>0</v>
      </c>
      <c r="E19" s="100">
        <v>0</v>
      </c>
      <c r="F19" s="108"/>
      <c r="G19" s="100">
        <v>3300.29</v>
      </c>
      <c r="H19" s="94">
        <v>303.63</v>
      </c>
      <c r="I19" s="94">
        <v>109.25</v>
      </c>
      <c r="J19" s="94">
        <v>1923.25</v>
      </c>
      <c r="K19" s="100">
        <v>964.16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6512.99</v>
      </c>
      <c r="H21" s="94">
        <v>0</v>
      </c>
      <c r="I21" s="94">
        <v>0</v>
      </c>
      <c r="J21" s="94">
        <v>3660.56</v>
      </c>
      <c r="K21" s="100">
        <v>2852.43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575.75</v>
      </c>
      <c r="H22" s="102">
        <v>0</v>
      </c>
      <c r="I22" s="102">
        <v>0</v>
      </c>
      <c r="J22" s="102">
        <v>0</v>
      </c>
      <c r="K22" s="6">
        <v>575.75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94004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881.70408772859196</v>
      </c>
      <c r="H24" s="102">
        <v>77.527000000000001</v>
      </c>
      <c r="I24" s="102">
        <v>37.210999999999999</v>
      </c>
      <c r="J24" s="102">
        <v>0</v>
      </c>
      <c r="K24" s="6">
        <v>766.96608772859202</v>
      </c>
    </row>
    <row r="25" spans="1:11" ht="16.5" customHeight="1" x14ac:dyDescent="0.3">
      <c r="A25" s="46" t="s">
        <v>240</v>
      </c>
      <c r="B25" s="100">
        <v>145</v>
      </c>
      <c r="C25" s="94">
        <v>0</v>
      </c>
      <c r="D25" s="94">
        <v>0</v>
      </c>
      <c r="E25" s="100">
        <v>0</v>
      </c>
      <c r="F25" s="108"/>
      <c r="G25" s="100">
        <v>128310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1156.76</v>
      </c>
      <c r="H27" s="94">
        <v>445.3</v>
      </c>
      <c r="I27" s="94">
        <v>277.91000000000003</v>
      </c>
      <c r="J27" s="94">
        <v>253.26</v>
      </c>
      <c r="K27" s="100">
        <v>180.29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730.60577994000005</v>
      </c>
      <c r="H28" s="102">
        <v>0</v>
      </c>
      <c r="I28" s="102">
        <v>32.090410740000003</v>
      </c>
      <c r="J28" s="102">
        <v>1.6576651099999999</v>
      </c>
      <c r="K28" s="6">
        <v>696.85770408999997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233.73</v>
      </c>
      <c r="C33" s="94">
        <v>233.73</v>
      </c>
      <c r="D33" s="94">
        <v>0</v>
      </c>
      <c r="E33" s="100">
        <v>0</v>
      </c>
      <c r="F33" s="108"/>
      <c r="G33" s="100">
        <v>8577.0300000000007</v>
      </c>
      <c r="H33" s="94">
        <v>3744.99</v>
      </c>
      <c r="I33" s="94">
        <v>712.01</v>
      </c>
      <c r="J33" s="94">
        <v>3398.69</v>
      </c>
      <c r="K33" s="100">
        <v>721.34</v>
      </c>
    </row>
    <row r="34" spans="1:11" ht="16.5" customHeight="1" x14ac:dyDescent="0.3">
      <c r="A34" s="46" t="s">
        <v>249</v>
      </c>
      <c r="B34" s="6">
        <v>9089.16</v>
      </c>
      <c r="C34" s="102">
        <v>0</v>
      </c>
      <c r="D34" s="102">
        <v>0</v>
      </c>
      <c r="E34" s="6">
        <v>9089.16</v>
      </c>
      <c r="F34" s="108"/>
      <c r="G34" s="6">
        <v>9160.5</v>
      </c>
      <c r="H34" s="102">
        <v>0</v>
      </c>
      <c r="I34" s="102">
        <v>0</v>
      </c>
      <c r="J34" s="102">
        <v>0</v>
      </c>
      <c r="K34" s="6">
        <v>9160.5</v>
      </c>
    </row>
    <row r="35" spans="1:11" ht="16.5" customHeight="1" x14ac:dyDescent="0.3">
      <c r="A35" s="46" t="s">
        <v>250</v>
      </c>
      <c r="B35" s="100">
        <v>41.3</v>
      </c>
      <c r="C35" s="94">
        <v>0</v>
      </c>
      <c r="D35" s="94">
        <v>0</v>
      </c>
      <c r="E35" s="100">
        <v>0</v>
      </c>
      <c r="F35" s="108"/>
      <c r="G35" s="100">
        <v>215.64</v>
      </c>
      <c r="H35" s="94">
        <v>0</v>
      </c>
      <c r="I35" s="94">
        <v>0</v>
      </c>
      <c r="J35" s="94">
        <v>50.18</v>
      </c>
      <c r="K35" s="100">
        <v>165.46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119113.45</v>
      </c>
      <c r="H36" s="102">
        <v>14727.88</v>
      </c>
      <c r="I36" s="102">
        <v>1687.59</v>
      </c>
      <c r="J36" s="102">
        <v>98928.4</v>
      </c>
      <c r="K36" s="6">
        <v>3769.58</v>
      </c>
    </row>
    <row r="37" spans="1:11" ht="16.5" customHeight="1" x14ac:dyDescent="0.3">
      <c r="A37" s="47" t="s">
        <v>77</v>
      </c>
      <c r="B37" s="103">
        <v>9521.5699999999906</v>
      </c>
      <c r="C37" s="97">
        <v>246.10999999999899</v>
      </c>
      <c r="D37" s="97">
        <v>0</v>
      </c>
      <c r="E37" s="103">
        <v>9089.16</v>
      </c>
      <c r="F37" s="109"/>
      <c r="G37" s="103">
        <v>502472.109049908</v>
      </c>
      <c r="H37" s="97">
        <v>28173.517114245002</v>
      </c>
      <c r="I37" s="97">
        <v>11307.342004017901</v>
      </c>
      <c r="J37" s="97">
        <v>216886.04813982599</v>
      </c>
      <c r="K37" s="103">
        <v>23791.201791818501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6AU1JKZIq8ItCE1y2mwX7DGpUuAtfrnPmKGyG3NZUDNcOxKE/sPcRPVo8rn7f/OBpZ8lAocEfko6m8JinswV1w==" saltValue="uJyH/+4S1nLIp/je1jirSw==" spinCount="100000" sheet="1" objects="1" scenarios="1"/>
  <mergeCells count="1">
    <mergeCell ref="A1:B1"/>
  </mergeCells>
  <conditionalFormatting sqref="B8:K37">
    <cfRule type="cellIs" dxfId="336" priority="9" operator="between">
      <formula>0</formula>
      <formula>0.1</formula>
    </cfRule>
    <cfRule type="cellIs" dxfId="335" priority="10" operator="lessThan">
      <formula>0</formula>
    </cfRule>
    <cfRule type="cellIs" dxfId="334" priority="11" operator="greaterThanOrEqual">
      <formula>0.1</formula>
    </cfRule>
  </conditionalFormatting>
  <conditionalFormatting sqref="A1:XFD6 A38:XFD1048576 B8:XFD37 A7 F7 L7:XFD7">
    <cfRule type="cellIs" dxfId="333" priority="8" operator="between">
      <formula>-0.1</formula>
      <formula>0</formula>
    </cfRule>
  </conditionalFormatting>
  <conditionalFormatting sqref="A8:A37">
    <cfRule type="cellIs" dxfId="332" priority="7" operator="between">
      <formula>-0.1</formula>
      <formula>0</formula>
    </cfRule>
  </conditionalFormatting>
  <conditionalFormatting sqref="C7">
    <cfRule type="cellIs" dxfId="331" priority="6" operator="between">
      <formula>-0.1</formula>
      <formula>0</formula>
    </cfRule>
  </conditionalFormatting>
  <conditionalFormatting sqref="D7:E7">
    <cfRule type="cellIs" dxfId="330" priority="5" operator="between">
      <formula>-0.1</formula>
      <formula>0</formula>
    </cfRule>
  </conditionalFormatting>
  <conditionalFormatting sqref="H7:K7">
    <cfRule type="cellIs" dxfId="329" priority="4" operator="between">
      <formula>-0.1</formula>
      <formula>0</formula>
    </cfRule>
  </conditionalFormatting>
  <conditionalFormatting sqref="B7">
    <cfRule type="cellIs" dxfId="328" priority="2" operator="between">
      <formula>-0.1</formula>
      <formula>0</formula>
    </cfRule>
  </conditionalFormatting>
  <conditionalFormatting sqref="G7">
    <cfRule type="cellIs" dxfId="32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L39"/>
  <sheetViews>
    <sheetView showGridLines="0" showZeros="0" zoomScale="85" zoomScaleNormal="85" workbookViewId="0">
      <selection activeCell="J24" sqref="J24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tr">
        <f>'Table of Contents'!B31</f>
        <v>Table 1.15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tr">
        <f>"AIF: "&amp;'Table of Contents'!A31&amp;", "&amp;'Table of Contents'!A3</f>
        <v>AIF: Total Net Assets of Institutional Funds, 2017:Q1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3">
      <c r="A8" s="46" t="s">
        <v>223</v>
      </c>
      <c r="B8" s="6">
        <v>80998.312000000005</v>
      </c>
      <c r="C8" s="102">
        <v>8552.9959999999992</v>
      </c>
      <c r="D8" s="102">
        <v>25481.535</v>
      </c>
      <c r="E8" s="102">
        <v>46508.271000000001</v>
      </c>
      <c r="F8" s="102">
        <v>0</v>
      </c>
      <c r="G8" s="102">
        <v>433.404</v>
      </c>
      <c r="H8" s="102">
        <v>0</v>
      </c>
      <c r="I8" s="102">
        <v>0</v>
      </c>
      <c r="J8" s="102">
        <v>0</v>
      </c>
      <c r="K8" s="6">
        <v>22.106000000000002</v>
      </c>
    </row>
    <row r="9" spans="1:12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3">
      <c r="A14" s="46" t="s">
        <v>229</v>
      </c>
      <c r="B14" s="6">
        <v>155527.26</v>
      </c>
      <c r="C14" s="102">
        <v>64428.57</v>
      </c>
      <c r="D14" s="102">
        <v>68581.81</v>
      </c>
      <c r="E14" s="102">
        <v>19091.86</v>
      </c>
      <c r="F14" s="102">
        <v>8.7100000000000009</v>
      </c>
      <c r="G14" s="102">
        <v>0</v>
      </c>
      <c r="H14" s="102">
        <v>174.83</v>
      </c>
      <c r="I14" s="102">
        <v>73.239999999999995</v>
      </c>
      <c r="J14" s="102">
        <v>0</v>
      </c>
      <c r="K14" s="6">
        <v>3168.23</v>
      </c>
    </row>
    <row r="15" spans="1:12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1475891.828</v>
      </c>
      <c r="C17" s="94">
        <v>98912.332999999999</v>
      </c>
      <c r="D17" s="94">
        <v>388220.54</v>
      </c>
      <c r="E17" s="94">
        <v>805211.34699999995</v>
      </c>
      <c r="F17" s="94">
        <v>5351.1490000000003</v>
      </c>
      <c r="G17" s="94">
        <v>66359.054999999993</v>
      </c>
      <c r="H17" s="94">
        <v>0</v>
      </c>
      <c r="I17" s="94">
        <v>0.88100000000000001</v>
      </c>
      <c r="J17" s="94">
        <v>2818.0509999999999</v>
      </c>
      <c r="K17" s="100">
        <v>109018.47199999999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725.59</v>
      </c>
      <c r="C19" s="94">
        <v>186.93</v>
      </c>
      <c r="D19" s="94">
        <v>91.65</v>
      </c>
      <c r="E19" s="94">
        <v>63.19</v>
      </c>
      <c r="F19" s="94">
        <v>20.100000000000001</v>
      </c>
      <c r="G19" s="94">
        <v>269.52</v>
      </c>
      <c r="H19" s="94">
        <v>0</v>
      </c>
      <c r="I19" s="94">
        <v>0</v>
      </c>
      <c r="J19" s="94">
        <v>82.06</v>
      </c>
      <c r="K19" s="100">
        <v>12.15</v>
      </c>
    </row>
    <row r="20" spans="1:11" ht="16.5" customHeight="1" x14ac:dyDescent="0.3">
      <c r="A20" s="46" t="s">
        <v>235</v>
      </c>
      <c r="B20" s="6">
        <v>431000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48104.23</v>
      </c>
      <c r="C21" s="94">
        <v>0</v>
      </c>
      <c r="D21" s="94">
        <v>722.62</v>
      </c>
      <c r="E21" s="94">
        <v>3089.12</v>
      </c>
      <c r="F21" s="94">
        <v>0</v>
      </c>
      <c r="G21" s="94">
        <v>41076.53</v>
      </c>
      <c r="H21" s="94">
        <v>0</v>
      </c>
      <c r="I21" s="94">
        <v>0</v>
      </c>
      <c r="J21" s="94">
        <v>3215.96</v>
      </c>
      <c r="K21" s="100">
        <v>0</v>
      </c>
    </row>
    <row r="22" spans="1:11" ht="16.5" customHeight="1" x14ac:dyDescent="0.3">
      <c r="A22" s="46" t="s">
        <v>237</v>
      </c>
      <c r="B22" s="6">
        <v>1.81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1.81</v>
      </c>
    </row>
    <row r="23" spans="1:11" ht="16.5" customHeight="1" x14ac:dyDescent="0.3">
      <c r="A23" s="46" t="s">
        <v>238</v>
      </c>
      <c r="B23" s="100">
        <v>440288</v>
      </c>
      <c r="C23" s="94">
        <v>48992</v>
      </c>
      <c r="D23" s="94">
        <v>88049</v>
      </c>
      <c r="E23" s="94">
        <v>119838</v>
      </c>
      <c r="F23" s="94">
        <v>3546</v>
      </c>
      <c r="G23" s="94">
        <v>51525</v>
      </c>
      <c r="H23" s="94">
        <v>0</v>
      </c>
      <c r="I23" s="94">
        <v>24347</v>
      </c>
      <c r="J23" s="94">
        <v>0</v>
      </c>
      <c r="K23" s="100">
        <v>103991</v>
      </c>
    </row>
    <row r="24" spans="1:11" ht="16.5" customHeight="1" x14ac:dyDescent="0.3">
      <c r="A24" s="46" t="s">
        <v>239</v>
      </c>
      <c r="B24" s="6">
        <v>7110.0636755265596</v>
      </c>
      <c r="C24" s="102">
        <v>1610.3779279400001</v>
      </c>
      <c r="D24" s="102">
        <v>701.48759611544097</v>
      </c>
      <c r="E24" s="102">
        <v>118.81466122</v>
      </c>
      <c r="F24" s="102">
        <v>0</v>
      </c>
      <c r="G24" s="102">
        <v>321.05074079254302</v>
      </c>
      <c r="H24" s="102">
        <v>0</v>
      </c>
      <c r="I24" s="102">
        <v>586.64161636057702</v>
      </c>
      <c r="J24" s="102">
        <v>168.604302596049</v>
      </c>
      <c r="K24" s="6">
        <v>3603.0868305019499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56.673999999999999</v>
      </c>
      <c r="C30" s="102">
        <v>7.02</v>
      </c>
      <c r="D30" s="102">
        <v>10.083</v>
      </c>
      <c r="E30" s="102">
        <v>39.570999999999998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46798.83</v>
      </c>
      <c r="C34" s="102">
        <v>0</v>
      </c>
      <c r="D34" s="102">
        <v>0</v>
      </c>
      <c r="E34" s="102">
        <v>0</v>
      </c>
      <c r="F34" s="102">
        <v>0</v>
      </c>
      <c r="G34" s="102">
        <v>5854.28</v>
      </c>
      <c r="H34" s="102">
        <v>0</v>
      </c>
      <c r="I34" s="102">
        <v>0</v>
      </c>
      <c r="J34" s="102">
        <v>235.02</v>
      </c>
      <c r="K34" s="6">
        <v>40709.53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2686502.59767552</v>
      </c>
      <c r="C37" s="97">
        <v>222690.22692793899</v>
      </c>
      <c r="D37" s="97">
        <v>571858.72559611499</v>
      </c>
      <c r="E37" s="97">
        <v>993960.17366121896</v>
      </c>
      <c r="F37" s="97">
        <v>8925.9590000000007</v>
      </c>
      <c r="G37" s="97">
        <v>165838.839740792</v>
      </c>
      <c r="H37" s="97">
        <v>174.83</v>
      </c>
      <c r="I37" s="97">
        <v>25007.762616360498</v>
      </c>
      <c r="J37" s="97">
        <v>6519.6953025960402</v>
      </c>
      <c r="K37" s="103">
        <v>260526.38483050099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efnZrfrCiMTmyUxtilToNNqrWyejVgQMx4slvXziEbKtxJxAge0q8r30IzcvTEs7CU6zJa16w1bgtLgZKv3fow==" saltValue="rgonIBlf5ZU4ytSr/YaZ3g==" spinCount="100000" sheet="1" objects="1" scenarios="1"/>
  <mergeCells count="1">
    <mergeCell ref="A1:B1"/>
  </mergeCells>
  <conditionalFormatting sqref="B8:K37">
    <cfRule type="cellIs" dxfId="326" priority="5" operator="between">
      <formula>0</formula>
      <formula>0.1</formula>
    </cfRule>
    <cfRule type="cellIs" dxfId="325" priority="6" operator="lessThan">
      <formula>0</formula>
    </cfRule>
    <cfRule type="cellIs" dxfId="324" priority="7" operator="greaterThanOrEqual">
      <formula>0.1</formula>
    </cfRule>
  </conditionalFormatting>
  <conditionalFormatting sqref="A1:XFD6 A38:XFD1048576 B8:XFD37 A7 L7:XFD7">
    <cfRule type="cellIs" dxfId="323" priority="4" operator="between">
      <formula>-0.1</formula>
      <formula>0</formula>
    </cfRule>
  </conditionalFormatting>
  <conditionalFormatting sqref="A8:A37">
    <cfRule type="cellIs" dxfId="322" priority="3" operator="between">
      <formula>-0.1</formula>
      <formula>0</formula>
    </cfRule>
  </conditionalFormatting>
  <conditionalFormatting sqref="B7">
    <cfRule type="cellIs" dxfId="321" priority="2" operator="between">
      <formula>-0.1</formula>
      <formula>0</formula>
    </cfRule>
  </conditionalFormatting>
  <conditionalFormatting sqref="C7:K7">
    <cfRule type="cellIs" dxfId="32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J37"/>
  <sheetViews>
    <sheetView showGridLines="0" showZeros="0" zoomScale="85" zoomScaleNormal="85" workbookViewId="0">
      <selection activeCell="B37" sqref="B3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Contents'!B34</f>
        <v>Table 1.16</v>
      </c>
      <c r="B1" s="168"/>
      <c r="C1" s="40"/>
    </row>
    <row r="2" spans="1:10" ht="16.5" customHeight="1" x14ac:dyDescent="0.3">
      <c r="A2" s="4" t="str">
        <f>"AIF: "&amp;'Table of Contents'!A34&amp;", "&amp;'Table of Contents'!A3</f>
        <v>AIF: Total Net Sales, 2017:Q1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756.70100000000002</v>
      </c>
      <c r="C8" s="102">
        <v>30.021000000000001</v>
      </c>
      <c r="D8" s="102">
        <v>99.302999999999997</v>
      </c>
      <c r="E8" s="102">
        <v>355.63400000000001</v>
      </c>
      <c r="F8" s="102">
        <v>0</v>
      </c>
      <c r="G8" s="102">
        <v>-27.481000000000002</v>
      </c>
      <c r="H8" s="102">
        <v>55.011000000000003</v>
      </c>
      <c r="I8" s="102">
        <v>240.834</v>
      </c>
      <c r="J8" s="6">
        <v>3.379</v>
      </c>
    </row>
    <row r="9" spans="1:10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227</v>
      </c>
      <c r="B12" s="6">
        <v>-7</v>
      </c>
      <c r="C12" s="102">
        <v>1</v>
      </c>
      <c r="D12" s="102">
        <v>0</v>
      </c>
      <c r="E12" s="102">
        <v>-4</v>
      </c>
      <c r="F12" s="102">
        <v>0</v>
      </c>
      <c r="G12" s="102">
        <v>0</v>
      </c>
      <c r="H12" s="102">
        <v>0</v>
      </c>
      <c r="I12" s="102">
        <v>-10</v>
      </c>
      <c r="J12" s="6">
        <v>6</v>
      </c>
    </row>
    <row r="13" spans="1:10" ht="16.5" customHeight="1" x14ac:dyDescent="0.3">
      <c r="A13" s="46" t="s">
        <v>228</v>
      </c>
      <c r="B13" s="100">
        <v>51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51</v>
      </c>
      <c r="J13" s="100">
        <v>0</v>
      </c>
    </row>
    <row r="14" spans="1:10" ht="16.5" customHeight="1" x14ac:dyDescent="0.3">
      <c r="A14" s="46" t="s">
        <v>229</v>
      </c>
      <c r="B14" s="6">
        <v>-1654.47</v>
      </c>
      <c r="C14" s="102">
        <v>2202.5500000000002</v>
      </c>
      <c r="D14" s="102">
        <v>-1875.26</v>
      </c>
      <c r="E14" s="102">
        <v>-1771.38</v>
      </c>
      <c r="F14" s="102">
        <v>-202.36</v>
      </c>
      <c r="G14" s="102">
        <v>0</v>
      </c>
      <c r="H14" s="102">
        <v>11.7</v>
      </c>
      <c r="I14" s="102">
        <v>0</v>
      </c>
      <c r="J14" s="6">
        <v>-19.72</v>
      </c>
    </row>
    <row r="15" spans="1:10" ht="16.5" customHeight="1" x14ac:dyDescent="0.3">
      <c r="A15" s="46" t="s">
        <v>230</v>
      </c>
      <c r="B15" s="100">
        <v>419.29477780000002</v>
      </c>
      <c r="C15" s="94">
        <v>-140.89666600000001</v>
      </c>
      <c r="D15" s="94">
        <v>101.1557263</v>
      </c>
      <c r="E15" s="94">
        <v>304.13341489999999</v>
      </c>
      <c r="F15" s="94">
        <v>1.0378145599999999</v>
      </c>
      <c r="G15" s="94">
        <v>-3.1209822200000001</v>
      </c>
      <c r="H15" s="94">
        <v>0</v>
      </c>
      <c r="I15" s="94">
        <v>4.5988399999999999E-2</v>
      </c>
      <c r="J15" s="100">
        <v>156.93948230000001</v>
      </c>
    </row>
    <row r="16" spans="1:10" ht="16.5" customHeight="1" x14ac:dyDescent="0.3">
      <c r="A16" s="46" t="s">
        <v>231</v>
      </c>
      <c r="B16" s="6">
        <v>6900</v>
      </c>
      <c r="C16" s="102">
        <v>-2300</v>
      </c>
      <c r="D16" s="102">
        <v>4800</v>
      </c>
      <c r="E16" s="102">
        <v>500</v>
      </c>
      <c r="F16" s="102">
        <v>1800</v>
      </c>
      <c r="G16" s="102">
        <v>2100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232</v>
      </c>
      <c r="B17" s="100">
        <v>26333.5</v>
      </c>
      <c r="C17" s="94">
        <v>672.32299999999998</v>
      </c>
      <c r="D17" s="94">
        <v>5546.4650000000001</v>
      </c>
      <c r="E17" s="94">
        <v>10797.471</v>
      </c>
      <c r="F17" s="94">
        <v>-0.128</v>
      </c>
      <c r="G17" s="94">
        <v>0</v>
      </c>
      <c r="H17" s="94">
        <v>-102.096</v>
      </c>
      <c r="I17" s="94">
        <v>4603.4049999999997</v>
      </c>
      <c r="J17" s="100">
        <v>4816.0600000000004</v>
      </c>
    </row>
    <row r="18" spans="1:10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234</v>
      </c>
      <c r="B19" s="100">
        <v>225.6</v>
      </c>
      <c r="C19" s="94">
        <v>49.64</v>
      </c>
      <c r="D19" s="94">
        <v>-262.89999999999998</v>
      </c>
      <c r="E19" s="94">
        <v>-73.95</v>
      </c>
      <c r="F19" s="94">
        <v>-232.69</v>
      </c>
      <c r="G19" s="94">
        <v>-33.340000000000003</v>
      </c>
      <c r="H19" s="94">
        <v>284.69</v>
      </c>
      <c r="I19" s="94">
        <v>308.83</v>
      </c>
      <c r="J19" s="100">
        <v>185.31</v>
      </c>
    </row>
    <row r="20" spans="1:10" ht="16.5" customHeight="1" x14ac:dyDescent="0.3">
      <c r="A20" s="46" t="s">
        <v>235</v>
      </c>
      <c r="B20" s="6">
        <v>16760</v>
      </c>
      <c r="C20" s="102">
        <v>0</v>
      </c>
      <c r="D20" s="102">
        <v>0</v>
      </c>
      <c r="E20" s="102">
        <v>0</v>
      </c>
      <c r="F20" s="102">
        <v>680</v>
      </c>
      <c r="G20" s="102">
        <v>0</v>
      </c>
      <c r="H20" s="102">
        <v>0</v>
      </c>
      <c r="I20" s="102">
        <v>465</v>
      </c>
      <c r="J20" s="6">
        <v>15614</v>
      </c>
    </row>
    <row r="21" spans="1:10" ht="16.5" customHeight="1" x14ac:dyDescent="0.3">
      <c r="A21" s="46" t="s">
        <v>236</v>
      </c>
      <c r="B21" s="100">
        <v>-240.21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-136.91999999999999</v>
      </c>
      <c r="I21" s="94">
        <v>0</v>
      </c>
      <c r="J21" s="100">
        <v>-103.29</v>
      </c>
    </row>
    <row r="22" spans="1:10" ht="16.5" customHeight="1" x14ac:dyDescent="0.3">
      <c r="A22" s="46" t="s">
        <v>237</v>
      </c>
      <c r="B22" s="6">
        <v>-129.58000000000001</v>
      </c>
      <c r="C22" s="102">
        <v>107.92</v>
      </c>
      <c r="D22" s="102">
        <v>60.98</v>
      </c>
      <c r="E22" s="102">
        <v>-369.71</v>
      </c>
      <c r="F22" s="102">
        <v>0</v>
      </c>
      <c r="G22" s="102">
        <v>0</v>
      </c>
      <c r="H22" s="102">
        <v>23.83</v>
      </c>
      <c r="I22" s="102">
        <v>10.72</v>
      </c>
      <c r="J22" s="6">
        <v>36.69</v>
      </c>
    </row>
    <row r="23" spans="1:10" ht="16.5" customHeight="1" x14ac:dyDescent="0.3">
      <c r="A23" s="46" t="s">
        <v>238</v>
      </c>
      <c r="B23" s="100">
        <v>13225</v>
      </c>
      <c r="C23" s="94">
        <v>-830</v>
      </c>
      <c r="D23" s="94">
        <v>4357</v>
      </c>
      <c r="E23" s="94">
        <v>1498</v>
      </c>
      <c r="F23" s="94">
        <v>-374</v>
      </c>
      <c r="G23" s="94">
        <v>0</v>
      </c>
      <c r="H23" s="94">
        <v>0</v>
      </c>
      <c r="I23" s="94">
        <v>1820</v>
      </c>
      <c r="J23" s="100">
        <v>6754</v>
      </c>
    </row>
    <row r="24" spans="1:10" ht="16.5" customHeight="1" x14ac:dyDescent="0.3">
      <c r="A24" s="46" t="s">
        <v>239</v>
      </c>
      <c r="B24" s="6">
        <v>-400.72361345632999</v>
      </c>
      <c r="C24" s="102">
        <v>-428.57879918999998</v>
      </c>
      <c r="D24" s="102">
        <v>21.391439135441299</v>
      </c>
      <c r="E24" s="102">
        <v>-17.564899140000001</v>
      </c>
      <c r="F24" s="102">
        <v>0</v>
      </c>
      <c r="G24" s="102">
        <v>0</v>
      </c>
      <c r="H24" s="102">
        <v>-0.59499999999999997</v>
      </c>
      <c r="I24" s="102">
        <v>20.831317869999999</v>
      </c>
      <c r="J24" s="6">
        <v>3.7923278682300001</v>
      </c>
    </row>
    <row r="25" spans="1:10" ht="16.5" customHeight="1" x14ac:dyDescent="0.3">
      <c r="A25" s="46" t="s">
        <v>240</v>
      </c>
      <c r="B25" s="100">
        <v>-5929</v>
      </c>
      <c r="C25" s="94">
        <v>-7295</v>
      </c>
      <c r="D25" s="94">
        <v>-1840</v>
      </c>
      <c r="E25" s="94">
        <v>-501</v>
      </c>
      <c r="F25" s="94">
        <v>0</v>
      </c>
      <c r="G25" s="94">
        <v>0</v>
      </c>
      <c r="H25" s="94">
        <v>0</v>
      </c>
      <c r="I25" s="94">
        <v>-50</v>
      </c>
      <c r="J25" s="100">
        <v>3757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242</v>
      </c>
      <c r="B27" s="100">
        <v>663.08</v>
      </c>
      <c r="C27" s="94">
        <v>-20.059999999999999</v>
      </c>
      <c r="D27" s="94">
        <v>272.29000000000002</v>
      </c>
      <c r="E27" s="94">
        <v>127.77</v>
      </c>
      <c r="F27" s="94">
        <v>-4.42</v>
      </c>
      <c r="G27" s="94">
        <v>0</v>
      </c>
      <c r="H27" s="94">
        <v>255.87</v>
      </c>
      <c r="I27" s="94">
        <v>38.97</v>
      </c>
      <c r="J27" s="100">
        <v>-7.35</v>
      </c>
    </row>
    <row r="28" spans="1:10" ht="16.5" customHeight="1" x14ac:dyDescent="0.3">
      <c r="A28" s="46" t="s">
        <v>243</v>
      </c>
      <c r="B28" s="6">
        <v>-360.34846160500001</v>
      </c>
      <c r="C28" s="102">
        <v>0.12686196</v>
      </c>
      <c r="D28" s="102">
        <v>-2.6164587699999999</v>
      </c>
      <c r="E28" s="102">
        <v>-4.7576849999999997E-2</v>
      </c>
      <c r="F28" s="102">
        <v>-446.64845788999997</v>
      </c>
      <c r="G28" s="102">
        <v>-1.06774868</v>
      </c>
      <c r="H28" s="102">
        <v>-2.9431669249999999</v>
      </c>
      <c r="I28" s="102">
        <v>0</v>
      </c>
      <c r="J28" s="6">
        <v>92.848085549999993</v>
      </c>
    </row>
    <row r="29" spans="1:10" ht="16.5" customHeight="1" x14ac:dyDescent="0.3">
      <c r="A29" s="46" t="s">
        <v>244</v>
      </c>
      <c r="B29" s="100">
        <v>-0.01</v>
      </c>
      <c r="C29" s="94">
        <v>0</v>
      </c>
      <c r="D29" s="94">
        <v>0</v>
      </c>
      <c r="E29" s="94">
        <v>-0.12</v>
      </c>
      <c r="F29" s="94">
        <v>0</v>
      </c>
      <c r="G29" s="94">
        <v>0.4</v>
      </c>
      <c r="H29" s="94">
        <v>0</v>
      </c>
      <c r="I29" s="94">
        <v>0</v>
      </c>
      <c r="J29" s="100">
        <v>-0.28000000000000003</v>
      </c>
    </row>
    <row r="30" spans="1:10" ht="16.5" customHeight="1" x14ac:dyDescent="0.3">
      <c r="A30" s="46" t="s">
        <v>245</v>
      </c>
      <c r="B30" s="6">
        <v>25.132999999999999</v>
      </c>
      <c r="C30" s="102">
        <v>0.65300000000000002</v>
      </c>
      <c r="D30" s="102">
        <v>0.37</v>
      </c>
      <c r="E30" s="102">
        <v>-0.46400000000000002</v>
      </c>
      <c r="F30" s="102">
        <v>-40.606000000000002</v>
      </c>
      <c r="G30" s="102">
        <v>0</v>
      </c>
      <c r="H30" s="102">
        <v>0</v>
      </c>
      <c r="I30" s="102">
        <v>65.180000000000007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247</v>
      </c>
      <c r="B32" s="6">
        <v>265</v>
      </c>
      <c r="C32" s="102">
        <v>439</v>
      </c>
      <c r="D32" s="102">
        <v>-763</v>
      </c>
      <c r="E32" s="102">
        <v>-11</v>
      </c>
      <c r="F32" s="102">
        <v>0</v>
      </c>
      <c r="G32" s="102">
        <v>465</v>
      </c>
      <c r="H32" s="102">
        <v>63</v>
      </c>
      <c r="I32" s="102">
        <v>0</v>
      </c>
      <c r="J32" s="6">
        <v>72</v>
      </c>
    </row>
    <row r="33" spans="1:10" ht="16.5" customHeight="1" x14ac:dyDescent="0.3">
      <c r="A33" s="46" t="s">
        <v>248</v>
      </c>
      <c r="B33" s="100">
        <v>190.93</v>
      </c>
      <c r="C33" s="94">
        <v>72.790000000000006</v>
      </c>
      <c r="D33" s="94">
        <v>40.82</v>
      </c>
      <c r="E33" s="94">
        <v>6.94</v>
      </c>
      <c r="F33" s="94">
        <v>-3.58</v>
      </c>
      <c r="G33" s="94">
        <v>0</v>
      </c>
      <c r="H33" s="94">
        <v>-4</v>
      </c>
      <c r="I33" s="94">
        <v>0</v>
      </c>
      <c r="J33" s="100">
        <v>77.95</v>
      </c>
    </row>
    <row r="34" spans="1:10" ht="16.5" customHeight="1" x14ac:dyDescent="0.3">
      <c r="A34" s="46" t="s">
        <v>249</v>
      </c>
      <c r="B34" s="6">
        <v>1022.04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512.46</v>
      </c>
      <c r="J34" s="6">
        <v>509.59</v>
      </c>
    </row>
    <row r="35" spans="1:10" ht="16.5" customHeight="1" x14ac:dyDescent="0.3">
      <c r="A35" s="46" t="s">
        <v>250</v>
      </c>
      <c r="B35" s="100">
        <v>7.7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7.46</v>
      </c>
      <c r="J35" s="100">
        <v>0.24</v>
      </c>
    </row>
    <row r="36" spans="1:10" ht="16.5" customHeight="1" x14ac:dyDescent="0.3">
      <c r="A36" s="46" t="s">
        <v>251</v>
      </c>
      <c r="B36" s="6">
        <v>1692.7</v>
      </c>
      <c r="C36" s="102">
        <v>210.45</v>
      </c>
      <c r="D36" s="102">
        <v>252.92</v>
      </c>
      <c r="E36" s="102">
        <v>1718.21</v>
      </c>
      <c r="F36" s="102">
        <v>-127.93</v>
      </c>
      <c r="G36" s="102">
        <v>-78.77</v>
      </c>
      <c r="H36" s="102">
        <v>34.35</v>
      </c>
      <c r="I36" s="102">
        <v>-635.84</v>
      </c>
      <c r="J36" s="6">
        <v>319.31</v>
      </c>
    </row>
    <row r="37" spans="1:10" ht="16.5" customHeight="1" x14ac:dyDescent="0.3">
      <c r="A37" s="47" t="s">
        <v>77</v>
      </c>
      <c r="B37" s="103">
        <v>59816.336702738598</v>
      </c>
      <c r="C37" s="97">
        <v>-7228.0616032300004</v>
      </c>
      <c r="D37" s="97">
        <v>10808.918706665399</v>
      </c>
      <c r="E37" s="97">
        <v>12558.92193891</v>
      </c>
      <c r="F37" s="97">
        <v>1048.6753566699999</v>
      </c>
      <c r="G37" s="97">
        <v>2421.6202690999999</v>
      </c>
      <c r="H37" s="97">
        <v>481.89683307500002</v>
      </c>
      <c r="I37" s="97">
        <v>7448.8963062700004</v>
      </c>
      <c r="J37" s="103">
        <v>32274.468895718201</v>
      </c>
    </row>
  </sheetData>
  <sheetProtection algorithmName="SHA-512" hashValue="hnBt7/slvreKLHHjN+qhyqLc0UwgK2IVutQGPPDFel/hAjV4n0zvpzDmy5BpBAzlr1MvHdkHXSH4EtV07EzMrA==" saltValue="HBcHt8C/TBCCM0WuZteH1A==" spinCount="100000" sheet="1" objects="1" scenarios="1"/>
  <mergeCells count="1">
    <mergeCell ref="A1:B1"/>
  </mergeCells>
  <conditionalFormatting sqref="B8:J37">
    <cfRule type="cellIs" dxfId="319" priority="6" operator="between">
      <formula>0</formula>
      <formula>0.1</formula>
    </cfRule>
    <cfRule type="cellIs" dxfId="318" priority="7" operator="lessThan">
      <formula>0</formula>
    </cfRule>
    <cfRule type="cellIs" dxfId="317" priority="8" operator="greaterThanOrEqual">
      <formula>0.1</formula>
    </cfRule>
  </conditionalFormatting>
  <conditionalFormatting sqref="A1:XFD6 A38:XFD1048576 B8:XFD37 A7 K7:XFD7">
    <cfRule type="cellIs" dxfId="316" priority="5" operator="between">
      <formula>-0.1</formula>
      <formula>0</formula>
    </cfRule>
  </conditionalFormatting>
  <conditionalFormatting sqref="A8:A37">
    <cfRule type="cellIs" dxfId="315" priority="4" operator="between">
      <formula>-0.1</formula>
      <formula>0</formula>
    </cfRule>
  </conditionalFormatting>
  <conditionalFormatting sqref="B7">
    <cfRule type="cellIs" dxfId="314" priority="3" operator="between">
      <formula>-0.1</formula>
      <formula>0</formula>
    </cfRule>
  </conditionalFormatting>
  <conditionalFormatting sqref="C7">
    <cfRule type="cellIs" dxfId="313" priority="2" operator="between">
      <formula>-0.1</formula>
      <formula>0</formula>
    </cfRule>
  </conditionalFormatting>
  <conditionalFormatting sqref="D7:J7">
    <cfRule type="cellIs" dxfId="312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O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tr">
        <f>'Table of Contents'!B35</f>
        <v>Table 1.17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Contents'!A35&amp;", "&amp;'Table of Contents'!A3</f>
        <v>AIF: Total Net Sales of Other Funds, 2017:Q1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3.379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3.379</v>
      </c>
      <c r="K8" s="108" t="e">
        <f>#REF!</f>
        <v>#REF!</v>
      </c>
      <c r="L8" s="105">
        <v>3.379</v>
      </c>
      <c r="M8" s="6">
        <v>0</v>
      </c>
    </row>
    <row r="9" spans="1:13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f>#REF!</f>
        <v>#REF!</v>
      </c>
      <c r="L9" s="93">
        <v>0</v>
      </c>
      <c r="M9" s="100">
        <v>0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f>#REF!</f>
        <v>#REF!</v>
      </c>
      <c r="L10" s="105">
        <v>0</v>
      </c>
      <c r="M10" s="6">
        <v>0</v>
      </c>
    </row>
    <row r="11" spans="1:13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f>#REF!</f>
        <v>#REF!</v>
      </c>
      <c r="L11" s="93">
        <v>0</v>
      </c>
      <c r="M11" s="100">
        <v>0</v>
      </c>
    </row>
    <row r="12" spans="1:13" ht="16.5" customHeight="1" x14ac:dyDescent="0.3">
      <c r="A12" s="46" t="s">
        <v>227</v>
      </c>
      <c r="B12" s="6">
        <v>6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3</v>
      </c>
      <c r="I12" s="102">
        <v>2</v>
      </c>
      <c r="J12" s="6">
        <v>1</v>
      </c>
      <c r="K12" s="108" t="e">
        <f>#REF!</f>
        <v>#REF!</v>
      </c>
      <c r="L12" s="105">
        <v>1</v>
      </c>
      <c r="M12" s="6">
        <v>-8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f>#REF!</f>
        <v>#REF!</v>
      </c>
      <c r="L13" s="93">
        <v>0</v>
      </c>
      <c r="M13" s="100">
        <v>0</v>
      </c>
    </row>
    <row r="14" spans="1:13" ht="16.5" customHeight="1" x14ac:dyDescent="0.3">
      <c r="A14" s="46" t="s">
        <v>229</v>
      </c>
      <c r="B14" s="6">
        <v>-19.72</v>
      </c>
      <c r="C14" s="102">
        <v>0</v>
      </c>
      <c r="D14" s="102">
        <v>0</v>
      </c>
      <c r="E14" s="102">
        <v>0</v>
      </c>
      <c r="F14" s="102">
        <v>0</v>
      </c>
      <c r="G14" s="102">
        <v>-48.09</v>
      </c>
      <c r="H14" s="102">
        <v>13.61</v>
      </c>
      <c r="I14" s="102">
        <v>140.41</v>
      </c>
      <c r="J14" s="6">
        <v>-125.65</v>
      </c>
      <c r="K14" s="108" t="e">
        <f>#REF!</f>
        <v>#REF!</v>
      </c>
      <c r="L14" s="105">
        <v>0</v>
      </c>
      <c r="M14" s="6">
        <v>0</v>
      </c>
    </row>
    <row r="15" spans="1:13" ht="16.5" customHeight="1" x14ac:dyDescent="0.3">
      <c r="A15" s="46" t="s">
        <v>230</v>
      </c>
      <c r="B15" s="100">
        <v>156.93948230000001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f>#REF!</f>
        <v>#REF!</v>
      </c>
      <c r="L15" s="93">
        <v>0</v>
      </c>
      <c r="M15" s="100">
        <v>0</v>
      </c>
    </row>
    <row r="16" spans="1:13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f>#REF!</f>
        <v>#REF!</v>
      </c>
      <c r="L16" s="105">
        <v>0</v>
      </c>
      <c r="M16" s="6">
        <v>0</v>
      </c>
    </row>
    <row r="17" spans="1:15" ht="16.5" customHeight="1" x14ac:dyDescent="0.3">
      <c r="A17" s="46" t="s">
        <v>232</v>
      </c>
      <c r="B17" s="100">
        <v>4816.0600000000004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1.17</v>
      </c>
      <c r="I17" s="94">
        <v>44.741999999999997</v>
      </c>
      <c r="J17" s="100">
        <v>4770.1480000000001</v>
      </c>
      <c r="K17" s="108" t="e">
        <f>#REF!</f>
        <v>#REF!</v>
      </c>
      <c r="L17" s="93">
        <v>4814.8900000000003</v>
      </c>
      <c r="M17" s="100">
        <v>1.17</v>
      </c>
    </row>
    <row r="18" spans="1:15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f>#REF!</f>
        <v>#REF!</v>
      </c>
      <c r="L18" s="105">
        <v>0</v>
      </c>
      <c r="M18" s="6">
        <v>0</v>
      </c>
    </row>
    <row r="19" spans="1:15" ht="16.5" customHeight="1" x14ac:dyDescent="0.3">
      <c r="A19" s="46" t="s">
        <v>234</v>
      </c>
      <c r="B19" s="100">
        <v>185.31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-10.26</v>
      </c>
      <c r="J19" s="100">
        <v>195.57</v>
      </c>
      <c r="K19" s="108" t="e">
        <f>#REF!</f>
        <v>#REF!</v>
      </c>
      <c r="L19" s="93">
        <v>185.31</v>
      </c>
      <c r="M19" s="100">
        <v>0</v>
      </c>
    </row>
    <row r="20" spans="1:15" ht="16.5" customHeight="1" x14ac:dyDescent="0.3">
      <c r="A20" s="46" t="s">
        <v>235</v>
      </c>
      <c r="B20" s="6">
        <v>15614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f>#REF!</f>
        <v>#REF!</v>
      </c>
      <c r="L20" s="105">
        <v>0</v>
      </c>
      <c r="M20" s="6">
        <v>0</v>
      </c>
    </row>
    <row r="21" spans="1:15" ht="16.5" customHeight="1" x14ac:dyDescent="0.3">
      <c r="A21" s="46" t="s">
        <v>236</v>
      </c>
      <c r="B21" s="100">
        <v>-103.29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-103.29</v>
      </c>
      <c r="J21" s="100">
        <v>0</v>
      </c>
      <c r="K21" s="108" t="e">
        <f>#REF!</f>
        <v>#REF!</v>
      </c>
      <c r="L21" s="93">
        <v>-103.29</v>
      </c>
      <c r="M21" s="100">
        <v>0</v>
      </c>
    </row>
    <row r="22" spans="1:15" ht="16.5" customHeight="1" x14ac:dyDescent="0.3">
      <c r="A22" s="46" t="s">
        <v>237</v>
      </c>
      <c r="B22" s="6">
        <v>36.69</v>
      </c>
      <c r="C22" s="102">
        <v>0</v>
      </c>
      <c r="D22" s="102">
        <v>0</v>
      </c>
      <c r="E22" s="102">
        <v>0</v>
      </c>
      <c r="F22" s="102">
        <v>0</v>
      </c>
      <c r="G22" s="102">
        <v>0.48</v>
      </c>
      <c r="H22" s="102">
        <v>0</v>
      </c>
      <c r="I22" s="102">
        <v>8.5500000000000007</v>
      </c>
      <c r="J22" s="6">
        <v>27.67</v>
      </c>
      <c r="K22" s="108" t="e">
        <f>#REF!</f>
        <v>#REF!</v>
      </c>
      <c r="L22" s="105">
        <v>27.67</v>
      </c>
      <c r="M22" s="6">
        <v>0</v>
      </c>
    </row>
    <row r="23" spans="1:15" ht="16.5" customHeight="1" x14ac:dyDescent="0.3">
      <c r="A23" s="46" t="s">
        <v>238</v>
      </c>
      <c r="B23" s="100">
        <v>6754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804</v>
      </c>
      <c r="I23" s="94">
        <v>0</v>
      </c>
      <c r="J23" s="100">
        <v>5950</v>
      </c>
      <c r="K23" s="108" t="e">
        <f>#REF!</f>
        <v>#REF!</v>
      </c>
      <c r="L23" s="93">
        <v>0</v>
      </c>
      <c r="M23" s="100">
        <v>0</v>
      </c>
    </row>
    <row r="24" spans="1:15" ht="16.5" customHeight="1" x14ac:dyDescent="0.3">
      <c r="A24" s="46" t="s">
        <v>239</v>
      </c>
      <c r="B24" s="6">
        <v>3.7923278682300001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-3.74677982</v>
      </c>
      <c r="I24" s="102">
        <v>12.946999999999999</v>
      </c>
      <c r="J24" s="6">
        <v>-5.4078923117700004</v>
      </c>
      <c r="K24" s="108" t="e">
        <f>#REF!</f>
        <v>#REF!</v>
      </c>
      <c r="L24" s="105">
        <v>-16.83481113177</v>
      </c>
      <c r="M24" s="6">
        <v>20.627139</v>
      </c>
    </row>
    <row r="25" spans="1:15" ht="16.5" customHeight="1" x14ac:dyDescent="0.3">
      <c r="A25" s="46" t="s">
        <v>240</v>
      </c>
      <c r="B25" s="100">
        <v>3757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553</v>
      </c>
      <c r="I25" s="94">
        <v>473</v>
      </c>
      <c r="J25" s="100">
        <v>2731</v>
      </c>
      <c r="K25" s="108" t="e">
        <f>#REF!</f>
        <v>#REF!</v>
      </c>
      <c r="L25" s="93">
        <v>0</v>
      </c>
      <c r="M25" s="100">
        <v>0</v>
      </c>
    </row>
    <row r="26" spans="1:15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f>#REF!</f>
        <v>#REF!</v>
      </c>
      <c r="L26" s="105">
        <v>0</v>
      </c>
      <c r="M26" s="6">
        <v>0</v>
      </c>
    </row>
    <row r="27" spans="1:15" ht="16.5" customHeight="1" x14ac:dyDescent="0.3">
      <c r="A27" s="46" t="s">
        <v>242</v>
      </c>
      <c r="B27" s="100">
        <v>-7.35</v>
      </c>
      <c r="C27" s="94">
        <v>0</v>
      </c>
      <c r="D27" s="94">
        <v>0</v>
      </c>
      <c r="E27" s="94">
        <v>0</v>
      </c>
      <c r="F27" s="94">
        <v>0</v>
      </c>
      <c r="G27" s="94">
        <v>-8.64</v>
      </c>
      <c r="H27" s="94">
        <v>2.65</v>
      </c>
      <c r="I27" s="94">
        <v>0</v>
      </c>
      <c r="J27" s="100">
        <v>-1.36</v>
      </c>
      <c r="K27" s="108" t="e">
        <f>#REF!</f>
        <v>#REF!</v>
      </c>
      <c r="L27" s="93">
        <v>0</v>
      </c>
      <c r="M27" s="100">
        <v>0</v>
      </c>
      <c r="O27" s="34"/>
    </row>
    <row r="28" spans="1:15" ht="16.5" customHeight="1" x14ac:dyDescent="0.3">
      <c r="A28" s="46" t="s">
        <v>243</v>
      </c>
      <c r="B28" s="6">
        <v>92.848085549999993</v>
      </c>
      <c r="C28" s="102">
        <v>0</v>
      </c>
      <c r="D28" s="102">
        <v>0</v>
      </c>
      <c r="E28" s="102">
        <v>0</v>
      </c>
      <c r="F28" s="102">
        <v>141.39062208000001</v>
      </c>
      <c r="G28" s="102">
        <v>0</v>
      </c>
      <c r="H28" s="102">
        <v>2.10036756</v>
      </c>
      <c r="I28" s="102">
        <v>0</v>
      </c>
      <c r="J28" s="6">
        <v>-50.642904090000002</v>
      </c>
      <c r="K28" s="108" t="e">
        <f>#REF!</f>
        <v>#REF!</v>
      </c>
      <c r="L28" s="105">
        <v>106.64969311</v>
      </c>
      <c r="M28" s="6">
        <v>-13.801607560000001</v>
      </c>
    </row>
    <row r="29" spans="1:15" ht="16.5" customHeight="1" x14ac:dyDescent="0.3">
      <c r="A29" s="46" t="s">
        <v>244</v>
      </c>
      <c r="B29" s="100">
        <v>-0.28000000000000003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-0.28000000000000003</v>
      </c>
      <c r="K29" s="108" t="e">
        <f>#REF!</f>
        <v>#REF!</v>
      </c>
      <c r="L29" s="93">
        <v>0</v>
      </c>
      <c r="M29" s="100">
        <v>-0.28000000000000003</v>
      </c>
    </row>
    <row r="30" spans="1:15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f>#REF!</f>
        <v>#REF!</v>
      </c>
      <c r="L30" s="105">
        <v>0</v>
      </c>
      <c r="M30" s="6">
        <v>0</v>
      </c>
    </row>
    <row r="31" spans="1:15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f>#REF!</f>
        <v>#REF!</v>
      </c>
      <c r="L31" s="93">
        <v>0</v>
      </c>
      <c r="M31" s="100">
        <v>0</v>
      </c>
    </row>
    <row r="32" spans="1:15" ht="16.5" customHeight="1" x14ac:dyDescent="0.3">
      <c r="A32" s="46" t="s">
        <v>247</v>
      </c>
      <c r="B32" s="6">
        <v>72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72</v>
      </c>
      <c r="J32" s="6">
        <v>0</v>
      </c>
      <c r="K32" s="108" t="e">
        <f>#REF!</f>
        <v>#REF!</v>
      </c>
      <c r="L32" s="105">
        <v>72</v>
      </c>
      <c r="M32" s="6">
        <v>0</v>
      </c>
    </row>
    <row r="33" spans="1:13" ht="16.5" customHeight="1" x14ac:dyDescent="0.3">
      <c r="A33" s="46" t="s">
        <v>248</v>
      </c>
      <c r="B33" s="100">
        <v>77.95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62.7</v>
      </c>
      <c r="J33" s="100">
        <v>15.25</v>
      </c>
      <c r="K33" s="108" t="e">
        <f>#REF!</f>
        <v>#REF!</v>
      </c>
      <c r="L33" s="93">
        <v>15.25</v>
      </c>
      <c r="M33" s="100">
        <v>0</v>
      </c>
    </row>
    <row r="34" spans="1:13" ht="16.5" customHeight="1" x14ac:dyDescent="0.3">
      <c r="A34" s="46" t="s">
        <v>249</v>
      </c>
      <c r="B34" s="6">
        <v>509.59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199.82</v>
      </c>
      <c r="J34" s="6">
        <v>309.77</v>
      </c>
      <c r="K34" s="108" t="e">
        <f>#REF!</f>
        <v>#REF!</v>
      </c>
      <c r="L34" s="105">
        <v>0</v>
      </c>
      <c r="M34" s="6">
        <v>0</v>
      </c>
    </row>
    <row r="35" spans="1:13" ht="16.5" customHeight="1" x14ac:dyDescent="0.3">
      <c r="A35" s="46" t="s">
        <v>250</v>
      </c>
      <c r="B35" s="100">
        <v>0.24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0.24</v>
      </c>
      <c r="I35" s="94">
        <v>0</v>
      </c>
      <c r="J35" s="100">
        <v>0</v>
      </c>
      <c r="K35" s="108" t="e">
        <f>#REF!</f>
        <v>#REF!</v>
      </c>
      <c r="L35" s="93">
        <v>0.24</v>
      </c>
      <c r="M35" s="100">
        <v>0</v>
      </c>
    </row>
    <row r="36" spans="1:13" ht="16.5" customHeight="1" x14ac:dyDescent="0.3">
      <c r="A36" s="46" t="s">
        <v>251</v>
      </c>
      <c r="B36" s="6">
        <v>319.31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319.31</v>
      </c>
      <c r="K36" s="108" t="e">
        <f>#REF!</f>
        <v>#REF!</v>
      </c>
      <c r="L36" s="105">
        <v>319.31</v>
      </c>
      <c r="M36" s="6">
        <v>0</v>
      </c>
    </row>
    <row r="37" spans="1:13" ht="16.5" customHeight="1" x14ac:dyDescent="0.3">
      <c r="A37" s="47" t="s">
        <v>77</v>
      </c>
      <c r="B37" s="103">
        <v>32274.468895718201</v>
      </c>
      <c r="C37" s="97">
        <v>0</v>
      </c>
      <c r="D37" s="97">
        <v>0</v>
      </c>
      <c r="E37" s="97">
        <v>0</v>
      </c>
      <c r="F37" s="97">
        <v>141.39062208000001</v>
      </c>
      <c r="G37" s="97">
        <v>-56.25</v>
      </c>
      <c r="H37" s="97">
        <v>1376.02358774</v>
      </c>
      <c r="I37" s="97">
        <v>902.61899999999901</v>
      </c>
      <c r="J37" s="103">
        <v>14139.756203598199</v>
      </c>
      <c r="K37" s="109" t="e">
        <f>#REF!</f>
        <v>#REF!</v>
      </c>
      <c r="L37" s="96">
        <v>5425.57388197823</v>
      </c>
      <c r="M37" s="103">
        <v>-0.28446855999999898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tONQGEtI4wODU0LpOwSpoR2SHr1n+QvhARwYi6/izfLjplmxuZGJHDxTCNl7DO+IXR3/Az9fh3PN9dKxid5MxQ==" saltValue="VMTXoLypzUFJ2QozIfDxSA==" spinCount="100000" sheet="1" objects="1" scenarios="1"/>
  <mergeCells count="1">
    <mergeCell ref="A1:B1"/>
  </mergeCells>
  <conditionalFormatting sqref="B8:M37">
    <cfRule type="cellIs" dxfId="311" priority="7" operator="between">
      <formula>0</formula>
      <formula>0.1</formula>
    </cfRule>
    <cfRule type="cellIs" dxfId="310" priority="8" operator="lessThan">
      <formula>0</formula>
    </cfRule>
    <cfRule type="cellIs" dxfId="309" priority="9" operator="greaterThanOrEqual">
      <formula>0.1</formula>
    </cfRule>
  </conditionalFormatting>
  <conditionalFormatting sqref="A1:XFD6 A38:XFD1048576 B8:XFD37 A7 K7 N7:XFD7">
    <cfRule type="cellIs" dxfId="308" priority="6" operator="between">
      <formula>-0.1</formula>
      <formula>0</formula>
    </cfRule>
  </conditionalFormatting>
  <conditionalFormatting sqref="A8:A37">
    <cfRule type="cellIs" dxfId="307" priority="5" operator="between">
      <formula>-0.1</formula>
      <formula>0</formula>
    </cfRule>
  </conditionalFormatting>
  <conditionalFormatting sqref="B7">
    <cfRule type="cellIs" dxfId="306" priority="4" operator="between">
      <formula>-0.1</formula>
      <formula>0</formula>
    </cfRule>
  </conditionalFormatting>
  <conditionalFormatting sqref="C7">
    <cfRule type="cellIs" dxfId="305" priority="3" operator="between">
      <formula>-0.1</formula>
      <formula>0</formula>
    </cfRule>
  </conditionalFormatting>
  <conditionalFormatting sqref="D7:J7">
    <cfRule type="cellIs" dxfId="304" priority="2" operator="between">
      <formula>-0.1</formula>
      <formula>0</formula>
    </cfRule>
  </conditionalFormatting>
  <conditionalFormatting sqref="L7:M7">
    <cfRule type="cellIs" dxfId="303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J27"/>
  <sheetViews>
    <sheetView showGridLines="0" zoomScale="85" zoomScaleNormal="85" workbookViewId="0">
      <selection activeCell="I115" sqref="I115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66" t="s">
        <v>97</v>
      </c>
      <c r="B1" s="167"/>
      <c r="C1" s="167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kFtc2s/pkMV6Iyc+ALf9/TszzquuvQyVPRlwIJWxsQSQqoHtoyBYeS3vrehfd8Ykj8SDmH/89Y2XW5Z/EirLlg==" saltValue="zdXTKogd37SC7fSEwGP3vg==" spinCount="100000" sheet="1" objects="1" scenarios="1"/>
  <sortState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K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Contents'!B36</f>
        <v>Table 1.18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Contents'!A36&amp;", "&amp;'Table of Contents'!A3</f>
        <v>AIF: Total Net Sales of ETFs and Funds of Funds, 2017:Q1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-73.617000000000004</v>
      </c>
      <c r="H8" s="102">
        <v>99.626999999999995</v>
      </c>
      <c r="I8" s="102">
        <v>29.331</v>
      </c>
      <c r="J8" s="102">
        <v>-205.95400000000001</v>
      </c>
      <c r="K8" s="6">
        <v>3.379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-1078.8599999999999</v>
      </c>
      <c r="H14" s="102">
        <v>-132.09</v>
      </c>
      <c r="I14" s="102">
        <v>0</v>
      </c>
      <c r="J14" s="102">
        <v>-1010.37</v>
      </c>
      <c r="K14" s="6">
        <v>63.6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51.201217710000002</v>
      </c>
      <c r="H15" s="94">
        <v>-52.871554400000001</v>
      </c>
      <c r="I15" s="94">
        <v>104.07277209999999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2970.04</v>
      </c>
      <c r="H17" s="94">
        <v>63.222000000000001</v>
      </c>
      <c r="I17" s="94">
        <v>-0.26500000000000001</v>
      </c>
      <c r="J17" s="94">
        <v>2771.2280000000001</v>
      </c>
      <c r="K17" s="100">
        <v>135.85499999999999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-1.58</v>
      </c>
      <c r="C19" s="94">
        <v>-1.58</v>
      </c>
      <c r="D19" s="94">
        <v>0</v>
      </c>
      <c r="E19" s="100">
        <v>0</v>
      </c>
      <c r="F19" s="108"/>
      <c r="G19" s="100">
        <v>348.87</v>
      </c>
      <c r="H19" s="94">
        <v>0.13</v>
      </c>
      <c r="I19" s="94">
        <v>-4.1500000000000004</v>
      </c>
      <c r="J19" s="94">
        <v>51.99</v>
      </c>
      <c r="K19" s="100">
        <v>300.89999999999998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-251.5</v>
      </c>
      <c r="H21" s="94">
        <v>0</v>
      </c>
      <c r="I21" s="94">
        <v>0</v>
      </c>
      <c r="J21" s="94">
        <v>-136.91999999999999</v>
      </c>
      <c r="K21" s="100">
        <v>-114.58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10.16</v>
      </c>
      <c r="H22" s="102">
        <v>0</v>
      </c>
      <c r="I22" s="102">
        <v>0</v>
      </c>
      <c r="J22" s="102">
        <v>0</v>
      </c>
      <c r="K22" s="6">
        <v>10.16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2022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32.847038150000003</v>
      </c>
      <c r="H24" s="102">
        <v>4.2999999999999997E-2</v>
      </c>
      <c r="I24" s="102">
        <v>16.11</v>
      </c>
      <c r="J24" s="102">
        <v>0</v>
      </c>
      <c r="K24" s="6">
        <v>16.694038150000001</v>
      </c>
    </row>
    <row r="25" spans="1:11" ht="16.5" customHeight="1" x14ac:dyDescent="0.3">
      <c r="A25" s="46" t="s">
        <v>240</v>
      </c>
      <c r="B25" s="100">
        <v>16</v>
      </c>
      <c r="C25" s="94">
        <v>0</v>
      </c>
      <c r="D25" s="94">
        <v>0</v>
      </c>
      <c r="E25" s="100">
        <v>0</v>
      </c>
      <c r="F25" s="108"/>
      <c r="G25" s="100">
        <v>-1884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32.03</v>
      </c>
      <c r="H27" s="94">
        <v>-4.28</v>
      </c>
      <c r="I27" s="94">
        <v>25.58</v>
      </c>
      <c r="J27" s="94">
        <v>26.29</v>
      </c>
      <c r="K27" s="100">
        <v>-15.57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62.558846490000001</v>
      </c>
      <c r="H28" s="102">
        <v>0</v>
      </c>
      <c r="I28" s="102">
        <v>4.5273066799999997</v>
      </c>
      <c r="J28" s="102">
        <v>9.8728720000000006E-2</v>
      </c>
      <c r="K28" s="6">
        <v>57.932811090000001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-0.63</v>
      </c>
      <c r="C33" s="94">
        <v>-0.63</v>
      </c>
      <c r="D33" s="94">
        <v>0</v>
      </c>
      <c r="E33" s="100">
        <v>0</v>
      </c>
      <c r="F33" s="108"/>
      <c r="G33" s="100">
        <v>35.979999999999997</v>
      </c>
      <c r="H33" s="94">
        <v>-26.19</v>
      </c>
      <c r="I33" s="94">
        <v>-57.75</v>
      </c>
      <c r="J33" s="94">
        <v>110.45</v>
      </c>
      <c r="K33" s="100">
        <v>9.4700000000000006</v>
      </c>
    </row>
    <row r="34" spans="1:11" ht="16.5" customHeight="1" x14ac:dyDescent="0.3">
      <c r="A34" s="46" t="s">
        <v>249</v>
      </c>
      <c r="B34" s="6">
        <v>189.39</v>
      </c>
      <c r="C34" s="102">
        <v>0</v>
      </c>
      <c r="D34" s="102">
        <v>0</v>
      </c>
      <c r="E34" s="6">
        <v>189.39</v>
      </c>
      <c r="F34" s="108"/>
      <c r="G34" s="6">
        <v>552.67999999999995</v>
      </c>
      <c r="H34" s="102">
        <v>0</v>
      </c>
      <c r="I34" s="102">
        <v>0</v>
      </c>
      <c r="J34" s="102">
        <v>0</v>
      </c>
      <c r="K34" s="6">
        <v>552.67999999999995</v>
      </c>
    </row>
    <row r="35" spans="1:11" ht="16.5" customHeight="1" x14ac:dyDescent="0.3">
      <c r="A35" s="46" t="s">
        <v>250</v>
      </c>
      <c r="B35" s="100">
        <v>1.52</v>
      </c>
      <c r="C35" s="94">
        <v>0</v>
      </c>
      <c r="D35" s="94">
        <v>0</v>
      </c>
      <c r="E35" s="100">
        <v>0</v>
      </c>
      <c r="F35" s="108"/>
      <c r="G35" s="100">
        <v>111.2</v>
      </c>
      <c r="H35" s="94">
        <v>0</v>
      </c>
      <c r="I35" s="94">
        <v>0</v>
      </c>
      <c r="J35" s="94">
        <v>17.16</v>
      </c>
      <c r="K35" s="100">
        <v>94.05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1397.98</v>
      </c>
      <c r="H36" s="102">
        <v>189.41</v>
      </c>
      <c r="I36" s="102">
        <v>13.76</v>
      </c>
      <c r="J36" s="102">
        <v>1185.97</v>
      </c>
      <c r="K36" s="6">
        <v>8.84</v>
      </c>
    </row>
    <row r="37" spans="1:11" ht="16.5" customHeight="1" x14ac:dyDescent="0.3">
      <c r="A37" s="47" t="s">
        <v>77</v>
      </c>
      <c r="B37" s="103">
        <v>204.7</v>
      </c>
      <c r="C37" s="97">
        <v>-2.21</v>
      </c>
      <c r="D37" s="97">
        <v>0</v>
      </c>
      <c r="E37" s="103">
        <v>189.39</v>
      </c>
      <c r="F37" s="109"/>
      <c r="G37" s="103">
        <v>4339.5701023499996</v>
      </c>
      <c r="H37" s="97">
        <v>137.00044559999901</v>
      </c>
      <c r="I37" s="97">
        <v>131.21607877999901</v>
      </c>
      <c r="J37" s="97">
        <v>2809.9427287200001</v>
      </c>
      <c r="K37" s="103">
        <v>1123.4108492399901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9x3U19HOLk33dW/7Hc6t9nnkN2Td/6SxBpYt5FckJZKly7/JOucqGl+UcSGcPbBUktjJLniim18O0d774lIabw==" saltValue="nVWauqxvjmdMtELc92SxxQ==" spinCount="100000" sheet="1" objects="1" scenarios="1"/>
  <mergeCells count="1">
    <mergeCell ref="A1:B1"/>
  </mergeCells>
  <conditionalFormatting sqref="B8:K37">
    <cfRule type="cellIs" dxfId="302" priority="7" operator="between">
      <formula>0</formula>
      <formula>0.1</formula>
    </cfRule>
    <cfRule type="cellIs" dxfId="301" priority="8" operator="lessThan">
      <formula>0</formula>
    </cfRule>
    <cfRule type="cellIs" dxfId="300" priority="9" operator="greaterThanOrEqual">
      <formula>0.1</formula>
    </cfRule>
  </conditionalFormatting>
  <conditionalFormatting sqref="A1:XFD6 A38:XFD1048576 B8:XFD37 A7 F7 L7:XFD7">
    <cfRule type="cellIs" dxfId="299" priority="6" operator="between">
      <formula>-0.1</formula>
      <formula>0</formula>
    </cfRule>
  </conditionalFormatting>
  <conditionalFormatting sqref="A8:A37">
    <cfRule type="cellIs" dxfId="298" priority="5" operator="between">
      <formula>-0.1</formula>
      <formula>0</formula>
    </cfRule>
  </conditionalFormatting>
  <conditionalFormatting sqref="C7:E7">
    <cfRule type="cellIs" dxfId="297" priority="4" operator="between">
      <formula>-0.1</formula>
      <formula>0</formula>
    </cfRule>
  </conditionalFormatting>
  <conditionalFormatting sqref="H7:K7">
    <cfRule type="cellIs" dxfId="296" priority="3" operator="between">
      <formula>-0.1</formula>
      <formula>0</formula>
    </cfRule>
  </conditionalFormatting>
  <conditionalFormatting sqref="B7">
    <cfRule type="cellIs" dxfId="295" priority="2" operator="between">
      <formula>-0.1</formula>
      <formula>0</formula>
    </cfRule>
  </conditionalFormatting>
  <conditionalFormatting sqref="G7">
    <cfRule type="cellIs" dxfId="2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39"/>
  <sheetViews>
    <sheetView showGridLines="0" showZeros="0" zoomScale="85" zoomScaleNormal="85" workbookViewId="0">
      <selection activeCell="K41" sqref="K41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Contents'!B37</f>
        <v>Table 1.19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Contents'!A37&amp;", "&amp;'Table of Contents'!A3</f>
        <v>AIF: Total Net Sales of Institutional Funds, 2017:Q1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">
        <v>436.79500000000002</v>
      </c>
      <c r="C8" s="102">
        <v>41.850999999999999</v>
      </c>
      <c r="D8" s="102">
        <v>67.19</v>
      </c>
      <c r="E8" s="102">
        <v>328.90100000000001</v>
      </c>
      <c r="F8" s="102">
        <v>0</v>
      </c>
      <c r="G8" s="102">
        <v>-1.147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-2199.6799999999998</v>
      </c>
      <c r="C14" s="102">
        <v>2082.7600000000002</v>
      </c>
      <c r="D14" s="102">
        <v>-1942.29</v>
      </c>
      <c r="E14" s="102">
        <v>-1867.36</v>
      </c>
      <c r="F14" s="102">
        <v>-202.36</v>
      </c>
      <c r="G14" s="102">
        <v>0</v>
      </c>
      <c r="H14" s="102">
        <v>-48.09</v>
      </c>
      <c r="I14" s="102">
        <v>13.61</v>
      </c>
      <c r="J14" s="102">
        <v>0</v>
      </c>
      <c r="K14" s="6">
        <v>-235.95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23367.757000000001</v>
      </c>
      <c r="C17" s="94">
        <v>605.51400000000001</v>
      </c>
      <c r="D17" s="94">
        <v>5565.5469999999996</v>
      </c>
      <c r="E17" s="94">
        <v>10165.538</v>
      </c>
      <c r="F17" s="94">
        <v>-0.128</v>
      </c>
      <c r="G17" s="94">
        <v>2263.652</v>
      </c>
      <c r="H17" s="94">
        <v>0</v>
      </c>
      <c r="I17" s="94">
        <v>1.17</v>
      </c>
      <c r="J17" s="94">
        <v>40.942</v>
      </c>
      <c r="K17" s="100">
        <v>4725.5219999999999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-113.83</v>
      </c>
      <c r="C19" s="94">
        <v>1.64</v>
      </c>
      <c r="D19" s="94">
        <v>-0.08</v>
      </c>
      <c r="E19" s="94">
        <v>-98.8</v>
      </c>
      <c r="F19" s="94">
        <v>-6.83</v>
      </c>
      <c r="G19" s="94">
        <v>3.44</v>
      </c>
      <c r="H19" s="94">
        <v>0</v>
      </c>
      <c r="I19" s="94">
        <v>0</v>
      </c>
      <c r="J19" s="94">
        <v>-10.26</v>
      </c>
      <c r="K19" s="100">
        <v>-2.95</v>
      </c>
    </row>
    <row r="20" spans="1:11" ht="16.5" customHeight="1" x14ac:dyDescent="0.3">
      <c r="A20" s="46" t="s">
        <v>235</v>
      </c>
      <c r="B20" s="6">
        <v>6505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-86.21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-86.21</v>
      </c>
      <c r="K21" s="100">
        <v>0</v>
      </c>
    </row>
    <row r="22" spans="1:11" ht="16.5" customHeight="1" x14ac:dyDescent="0.3">
      <c r="A22" s="46" t="s">
        <v>237</v>
      </c>
      <c r="B22" s="6">
        <v>0.8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0.8</v>
      </c>
    </row>
    <row r="23" spans="1:11" ht="16.5" customHeight="1" x14ac:dyDescent="0.3">
      <c r="A23" s="46" t="s">
        <v>238</v>
      </c>
      <c r="B23" s="100">
        <v>10063</v>
      </c>
      <c r="C23" s="94">
        <v>55</v>
      </c>
      <c r="D23" s="94">
        <v>1714</v>
      </c>
      <c r="E23" s="94">
        <v>315</v>
      </c>
      <c r="F23" s="94">
        <v>132</v>
      </c>
      <c r="G23" s="94">
        <v>1643</v>
      </c>
      <c r="H23" s="94">
        <v>0</v>
      </c>
      <c r="I23" s="94">
        <v>389</v>
      </c>
      <c r="J23" s="94">
        <v>0</v>
      </c>
      <c r="K23" s="100">
        <v>5815</v>
      </c>
    </row>
    <row r="24" spans="1:11" ht="16.5" customHeight="1" x14ac:dyDescent="0.3">
      <c r="A24" s="46" t="s">
        <v>239</v>
      </c>
      <c r="B24" s="6">
        <v>-403.92261345633</v>
      </c>
      <c r="C24" s="102">
        <v>-429.12179918999999</v>
      </c>
      <c r="D24" s="102">
        <v>21.3924391354413</v>
      </c>
      <c r="E24" s="102">
        <v>-19.01689914</v>
      </c>
      <c r="F24" s="102">
        <v>0</v>
      </c>
      <c r="G24" s="102">
        <v>20.831317869999999</v>
      </c>
      <c r="H24" s="102">
        <v>0</v>
      </c>
      <c r="I24" s="102">
        <v>-3.74677982</v>
      </c>
      <c r="J24" s="102">
        <v>12.946999999999999</v>
      </c>
      <c r="K24" s="6">
        <v>-7.2078923117700002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2.9169999999999998</v>
      </c>
      <c r="C30" s="102">
        <v>0.65300000000000002</v>
      </c>
      <c r="D30" s="102">
        <v>0.37</v>
      </c>
      <c r="E30" s="102">
        <v>1.8939999999999999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787.22</v>
      </c>
      <c r="C34" s="102">
        <v>0</v>
      </c>
      <c r="D34" s="102">
        <v>0</v>
      </c>
      <c r="E34" s="102">
        <v>0</v>
      </c>
      <c r="F34" s="102">
        <v>0</v>
      </c>
      <c r="G34" s="102">
        <v>399.06</v>
      </c>
      <c r="H34" s="102">
        <v>0</v>
      </c>
      <c r="I34" s="102">
        <v>0</v>
      </c>
      <c r="J34" s="102">
        <v>153.43</v>
      </c>
      <c r="K34" s="6">
        <v>234.72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38359.846386543599</v>
      </c>
      <c r="C37" s="97">
        <v>2358.2962008099998</v>
      </c>
      <c r="D37" s="97">
        <v>5426.1294391354404</v>
      </c>
      <c r="E37" s="97">
        <v>8826.1561008600002</v>
      </c>
      <c r="F37" s="97">
        <v>-77.317999999999998</v>
      </c>
      <c r="G37" s="97">
        <v>4328.8363178700001</v>
      </c>
      <c r="H37" s="97">
        <v>-48.09</v>
      </c>
      <c r="I37" s="97">
        <v>400.03322018</v>
      </c>
      <c r="J37" s="97">
        <v>110.849</v>
      </c>
      <c r="K37" s="103">
        <v>10529.934107688199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mSlr5Yw5oZflVJm9YDrMg0GMsNQvQUktfxL9IbOc+Ykusr7e08v/gLqF0cZNxZ22vpfBwPulBKAqVogm96eUvg==" saltValue="H/tONWJJObsznLTwqFOqcQ==" spinCount="100000" sheet="1" objects="1" scenarios="1"/>
  <mergeCells count="1">
    <mergeCell ref="A1:B1"/>
  </mergeCells>
  <conditionalFormatting sqref="B8:K37">
    <cfRule type="cellIs" dxfId="293" priority="5" operator="between">
      <formula>0</formula>
      <formula>0.1</formula>
    </cfRule>
    <cfRule type="cellIs" dxfId="292" priority="6" operator="lessThan">
      <formula>0</formula>
    </cfRule>
    <cfRule type="cellIs" dxfId="291" priority="7" operator="greaterThanOrEqual">
      <formula>0.1</formula>
    </cfRule>
  </conditionalFormatting>
  <conditionalFormatting sqref="A1:XFD6 A38:XFD1048576 B8:XFD37 A7 L7:XFD7">
    <cfRule type="cellIs" dxfId="290" priority="4" operator="between">
      <formula>-0.1</formula>
      <formula>0</formula>
    </cfRule>
  </conditionalFormatting>
  <conditionalFormatting sqref="A8:A37">
    <cfRule type="cellIs" dxfId="289" priority="3" operator="between">
      <formula>-0.1</formula>
      <formula>0</formula>
    </cfRule>
  </conditionalFormatting>
  <conditionalFormatting sqref="C7:K7">
    <cfRule type="cellIs" dxfId="288" priority="2" operator="between">
      <formula>-0.1</formula>
      <formula>0</formula>
    </cfRule>
  </conditionalFormatting>
  <conditionalFormatting sqref="B7">
    <cfRule type="cellIs" dxfId="287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J37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Contents'!B40</f>
        <v>Table 1.20</v>
      </c>
      <c r="B1" s="168"/>
      <c r="C1" s="40"/>
    </row>
    <row r="2" spans="1:10" ht="16.5" customHeight="1" x14ac:dyDescent="0.3">
      <c r="A2" s="4" t="str">
        <f>"AIF: "&amp;'Table of Contents'!A40&amp;", "&amp;'Table of Contents'!A3</f>
        <v>AIF: Total Sales, 2017:Q1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3">
      <c r="A12" s="46" t="s">
        <v>227</v>
      </c>
      <c r="B12" s="6">
        <v>19</v>
      </c>
      <c r="C12" s="102">
        <v>1</v>
      </c>
      <c r="D12" s="102">
        <v>0</v>
      </c>
      <c r="E12" s="102">
        <v>12</v>
      </c>
      <c r="F12" s="102">
        <v>0</v>
      </c>
      <c r="G12" s="102">
        <v>0</v>
      </c>
      <c r="H12" s="102">
        <v>0</v>
      </c>
      <c r="I12" s="105">
        <v>0</v>
      </c>
      <c r="J12" s="6">
        <v>6</v>
      </c>
    </row>
    <row r="13" spans="1:10" ht="16.5" customHeight="1" x14ac:dyDescent="0.3">
      <c r="A13" s="46" t="s">
        <v>228</v>
      </c>
      <c r="B13" s="100">
        <v>65.569999999999993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65.569999999999993</v>
      </c>
      <c r="J13" s="100">
        <v>0</v>
      </c>
    </row>
    <row r="14" spans="1:10" ht="16.5" customHeight="1" x14ac:dyDescent="0.3">
      <c r="A14" s="46" t="s">
        <v>229</v>
      </c>
      <c r="B14" s="6">
        <v>9933.91</v>
      </c>
      <c r="C14" s="102">
        <v>6159.29</v>
      </c>
      <c r="D14" s="102">
        <v>2584.83</v>
      </c>
      <c r="E14" s="102">
        <v>829.77</v>
      </c>
      <c r="F14" s="102">
        <v>15.64</v>
      </c>
      <c r="G14" s="102">
        <v>0</v>
      </c>
      <c r="H14" s="102">
        <v>14.05</v>
      </c>
      <c r="I14" s="105">
        <v>0</v>
      </c>
      <c r="J14" s="6">
        <v>330.34</v>
      </c>
    </row>
    <row r="15" spans="1:10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3">
        <v>0</v>
      </c>
      <c r="J17" s="100">
        <v>0</v>
      </c>
    </row>
    <row r="18" spans="1:10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3">
      <c r="A20" s="46" t="s">
        <v>235</v>
      </c>
      <c r="B20" s="6">
        <v>62817</v>
      </c>
      <c r="C20" s="102">
        <v>0</v>
      </c>
      <c r="D20" s="102">
        <v>0</v>
      </c>
      <c r="E20" s="102">
        <v>0</v>
      </c>
      <c r="F20" s="102">
        <v>2731</v>
      </c>
      <c r="G20" s="102">
        <v>0</v>
      </c>
      <c r="H20" s="102">
        <v>0</v>
      </c>
      <c r="I20" s="105">
        <v>596</v>
      </c>
      <c r="J20" s="6">
        <v>59491</v>
      </c>
    </row>
    <row r="21" spans="1:10" ht="16.5" customHeight="1" x14ac:dyDescent="0.3">
      <c r="A21" s="46" t="s">
        <v>236</v>
      </c>
      <c r="B21" s="100">
        <v>65.03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5.95</v>
      </c>
      <c r="I21" s="93">
        <v>0</v>
      </c>
      <c r="J21" s="100">
        <v>59.08</v>
      </c>
    </row>
    <row r="22" spans="1:10" ht="16.5" customHeight="1" x14ac:dyDescent="0.3">
      <c r="A22" s="46" t="s">
        <v>237</v>
      </c>
      <c r="B22" s="6">
        <v>627.75</v>
      </c>
      <c r="C22" s="102">
        <v>136.91</v>
      </c>
      <c r="D22" s="102">
        <v>84.22</v>
      </c>
      <c r="E22" s="102">
        <v>242.29</v>
      </c>
      <c r="F22" s="102">
        <v>0</v>
      </c>
      <c r="G22" s="102">
        <v>0</v>
      </c>
      <c r="H22" s="102">
        <v>25.19</v>
      </c>
      <c r="I22" s="105">
        <v>11.08</v>
      </c>
      <c r="J22" s="6">
        <v>128.07</v>
      </c>
    </row>
    <row r="23" spans="1:10" ht="16.5" customHeight="1" x14ac:dyDescent="0.3">
      <c r="A23" s="46" t="s">
        <v>238</v>
      </c>
      <c r="B23" s="100">
        <v>46225</v>
      </c>
      <c r="C23" s="94">
        <v>1626</v>
      </c>
      <c r="D23" s="94">
        <v>11960</v>
      </c>
      <c r="E23" s="94">
        <v>11895</v>
      </c>
      <c r="F23" s="94">
        <v>4215</v>
      </c>
      <c r="G23" s="94">
        <v>0</v>
      </c>
      <c r="H23" s="94">
        <v>0</v>
      </c>
      <c r="I23" s="93">
        <v>2870</v>
      </c>
      <c r="J23" s="100">
        <v>13659</v>
      </c>
    </row>
    <row r="24" spans="1:10" ht="16.5" customHeight="1" x14ac:dyDescent="0.3">
      <c r="A24" s="46" t="s">
        <v>239</v>
      </c>
      <c r="B24" s="6">
        <v>619.45417513544101</v>
      </c>
      <c r="C24" s="102">
        <v>82.854690329999997</v>
      </c>
      <c r="D24" s="102">
        <v>49.132029015441297</v>
      </c>
      <c r="E24" s="102">
        <v>17.767980000000001</v>
      </c>
      <c r="F24" s="102">
        <v>0</v>
      </c>
      <c r="G24" s="102">
        <v>0</v>
      </c>
      <c r="H24" s="102">
        <v>0.1</v>
      </c>
      <c r="I24" s="105">
        <v>34.729033690000001</v>
      </c>
      <c r="J24" s="6">
        <v>434.87044209999999</v>
      </c>
    </row>
    <row r="25" spans="1:10" ht="16.5" customHeight="1" x14ac:dyDescent="0.3">
      <c r="A25" s="46" t="s">
        <v>240</v>
      </c>
      <c r="B25" s="100">
        <v>27243</v>
      </c>
      <c r="C25" s="94">
        <v>5226</v>
      </c>
      <c r="D25" s="94">
        <v>8935</v>
      </c>
      <c r="E25" s="94">
        <v>406</v>
      </c>
      <c r="F25" s="94">
        <v>0</v>
      </c>
      <c r="G25" s="94">
        <v>0</v>
      </c>
      <c r="H25" s="94">
        <v>0</v>
      </c>
      <c r="I25" s="93">
        <v>605</v>
      </c>
      <c r="J25" s="100">
        <v>12071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3">
      <c r="A27" s="46" t="s">
        <v>242</v>
      </c>
      <c r="B27" s="100">
        <v>1972.57</v>
      </c>
      <c r="C27" s="94">
        <v>353.89</v>
      </c>
      <c r="D27" s="94">
        <v>518.15</v>
      </c>
      <c r="E27" s="94">
        <v>300.2</v>
      </c>
      <c r="F27" s="94">
        <v>231.27</v>
      </c>
      <c r="G27" s="94">
        <v>0</v>
      </c>
      <c r="H27" s="94">
        <v>369.23</v>
      </c>
      <c r="I27" s="93">
        <v>46.77</v>
      </c>
      <c r="J27" s="100">
        <v>153.06</v>
      </c>
    </row>
    <row r="28" spans="1:10" ht="16.5" customHeight="1" x14ac:dyDescent="0.3">
      <c r="A28" s="46" t="s">
        <v>243</v>
      </c>
      <c r="B28" s="6">
        <v>375.79552159999997</v>
      </c>
      <c r="C28" s="102">
        <v>0.35291466999999999</v>
      </c>
      <c r="D28" s="102">
        <v>1.2349771899999999</v>
      </c>
      <c r="E28" s="102">
        <v>0.19659957</v>
      </c>
      <c r="F28" s="102">
        <v>135.46753297999999</v>
      </c>
      <c r="G28" s="102">
        <v>1.28848093</v>
      </c>
      <c r="H28" s="102">
        <v>1.5094140000000001E-2</v>
      </c>
      <c r="I28" s="105">
        <v>0</v>
      </c>
      <c r="J28" s="6">
        <v>237.23992211999999</v>
      </c>
    </row>
    <row r="29" spans="1:10" ht="16.5" customHeight="1" x14ac:dyDescent="0.3">
      <c r="A29" s="46" t="s">
        <v>244</v>
      </c>
      <c r="B29" s="100">
        <v>1.82</v>
      </c>
      <c r="C29" s="94">
        <v>0</v>
      </c>
      <c r="D29" s="94">
        <v>0</v>
      </c>
      <c r="E29" s="94">
        <v>0</v>
      </c>
      <c r="F29" s="94">
        <v>0</v>
      </c>
      <c r="G29" s="94">
        <v>0.42</v>
      </c>
      <c r="H29" s="94">
        <v>0</v>
      </c>
      <c r="I29" s="93">
        <v>0</v>
      </c>
      <c r="J29" s="100">
        <v>1.4</v>
      </c>
    </row>
    <row r="30" spans="1:10" ht="16.5" customHeight="1" x14ac:dyDescent="0.3">
      <c r="A30" s="46" t="s">
        <v>245</v>
      </c>
      <c r="B30" s="6">
        <v>138.9</v>
      </c>
      <c r="C30" s="102">
        <v>0.65300000000000002</v>
      </c>
      <c r="D30" s="102">
        <v>0.37</v>
      </c>
      <c r="E30" s="102">
        <v>29.663</v>
      </c>
      <c r="F30" s="102">
        <v>10.513</v>
      </c>
      <c r="G30" s="102">
        <v>0</v>
      </c>
      <c r="H30" s="102">
        <v>0</v>
      </c>
      <c r="I30" s="105">
        <v>97.700999999999993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3">
      <c r="A32" s="46" t="s">
        <v>247</v>
      </c>
      <c r="B32" s="6">
        <v>3626</v>
      </c>
      <c r="C32" s="102">
        <v>894</v>
      </c>
      <c r="D32" s="102">
        <v>621</v>
      </c>
      <c r="E32" s="102">
        <v>111</v>
      </c>
      <c r="F32" s="102">
        <v>0</v>
      </c>
      <c r="G32" s="102">
        <v>1797</v>
      </c>
      <c r="H32" s="102">
        <v>96</v>
      </c>
      <c r="I32" s="105">
        <v>0</v>
      </c>
      <c r="J32" s="6">
        <v>107</v>
      </c>
    </row>
    <row r="33" spans="1:10" ht="16.5" customHeight="1" x14ac:dyDescent="0.3">
      <c r="A33" s="46" t="s">
        <v>248</v>
      </c>
      <c r="B33" s="100">
        <v>1300.19</v>
      </c>
      <c r="C33" s="94">
        <v>308.11</v>
      </c>
      <c r="D33" s="94">
        <v>92.25</v>
      </c>
      <c r="E33" s="94">
        <v>554.04999999999995</v>
      </c>
      <c r="F33" s="94">
        <v>1.58</v>
      </c>
      <c r="G33" s="94">
        <v>0</v>
      </c>
      <c r="H33" s="94">
        <v>111.82</v>
      </c>
      <c r="I33" s="93">
        <v>0</v>
      </c>
      <c r="J33" s="100">
        <v>232.37</v>
      </c>
    </row>
    <row r="34" spans="1:10" ht="16.5" customHeight="1" x14ac:dyDescent="0.3">
      <c r="A34" s="46" t="s">
        <v>249</v>
      </c>
      <c r="B34" s="6">
        <v>6792.68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682.53</v>
      </c>
      <c r="J34" s="6">
        <v>6110.14</v>
      </c>
    </row>
    <row r="35" spans="1:10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3">
      <c r="A36" s="46" t="s">
        <v>251</v>
      </c>
      <c r="B36" s="6">
        <v>10458.459999999999</v>
      </c>
      <c r="C36" s="102">
        <v>2024.8</v>
      </c>
      <c r="D36" s="102">
        <v>723.16</v>
      </c>
      <c r="E36" s="102">
        <v>5746.25</v>
      </c>
      <c r="F36" s="102">
        <v>27.81</v>
      </c>
      <c r="G36" s="102">
        <v>0.01</v>
      </c>
      <c r="H36" s="102">
        <v>208.77</v>
      </c>
      <c r="I36" s="105">
        <v>871.88</v>
      </c>
      <c r="J36" s="6">
        <v>855.79</v>
      </c>
    </row>
    <row r="37" spans="1:10" ht="16.5" customHeight="1" x14ac:dyDescent="0.3">
      <c r="A37" s="47" t="s">
        <v>77</v>
      </c>
      <c r="B37" s="103">
        <v>172282.12969673501</v>
      </c>
      <c r="C37" s="97">
        <v>16813.860605000002</v>
      </c>
      <c r="D37" s="97">
        <v>25569.3470062054</v>
      </c>
      <c r="E37" s="97">
        <v>20144.18757957</v>
      </c>
      <c r="F37" s="97">
        <v>7368.2805329800003</v>
      </c>
      <c r="G37" s="97">
        <v>1798.7184809299999</v>
      </c>
      <c r="H37" s="97">
        <v>831.12509413999999</v>
      </c>
      <c r="I37" s="96">
        <v>5881.2600336899995</v>
      </c>
      <c r="J37" s="103">
        <v>93876.360364219901</v>
      </c>
    </row>
  </sheetData>
  <sheetProtection algorithmName="SHA-512" hashValue="Lp78VkbyZLXPFuhnEXGlP8PuFYmU1L2neC8JimU4lRE1HElNH2zmrPXI4xufawMbmPnlSEDayHequK1P9XivwA==" saltValue="i7XL++6TtTGfN4+UdnOTJw==" spinCount="100000" sheet="1" objects="1" scenarios="1"/>
  <mergeCells count="1">
    <mergeCell ref="A1:B1"/>
  </mergeCells>
  <conditionalFormatting sqref="B8:J37">
    <cfRule type="cellIs" dxfId="286" priority="5" operator="between">
      <formula>0</formula>
      <formula>0.1</formula>
    </cfRule>
    <cfRule type="cellIs" dxfId="285" priority="6" operator="lessThan">
      <formula>0</formula>
    </cfRule>
    <cfRule type="cellIs" dxfId="284" priority="7" operator="greaterThanOrEqual">
      <formula>0.1</formula>
    </cfRule>
  </conditionalFormatting>
  <conditionalFormatting sqref="A1:XFD6 A38:XFD1048576 B8:XFD37 A7 K7:XFD7">
    <cfRule type="cellIs" dxfId="283" priority="4" operator="between">
      <formula>-0.1</formula>
      <formula>0</formula>
    </cfRule>
  </conditionalFormatting>
  <conditionalFormatting sqref="A8:A37">
    <cfRule type="cellIs" dxfId="282" priority="3" operator="between">
      <formula>-0.1</formula>
      <formula>0</formula>
    </cfRule>
  </conditionalFormatting>
  <conditionalFormatting sqref="C7:J7">
    <cfRule type="cellIs" dxfId="281" priority="2" operator="between">
      <formula>-0.1</formula>
      <formula>0</formula>
    </cfRule>
  </conditionalFormatting>
  <conditionalFormatting sqref="B7">
    <cfRule type="cellIs" dxfId="280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M39"/>
  <sheetViews>
    <sheetView showGridLines="0" showZeros="0" zoomScale="85" zoomScaleNormal="85" workbookViewId="0">
      <selection activeCell="B40" sqref="B40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tr">
        <f>'Table of Contents'!B41</f>
        <v>Table 1.21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Contents'!A41&amp;", "&amp;'Table of Contents'!A3</f>
        <v>AIF: Total Sales of Other Funds, 2017:Q1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f>#REF!</f>
        <v>#REF!</v>
      </c>
      <c r="L8" s="105">
        <v>0</v>
      </c>
      <c r="M8" s="6">
        <v>0</v>
      </c>
    </row>
    <row r="9" spans="1:13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f>#REF!</f>
        <v>#REF!</v>
      </c>
      <c r="L9" s="93">
        <v>0</v>
      </c>
      <c r="M9" s="100">
        <v>0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f>#REF!</f>
        <v>#REF!</v>
      </c>
      <c r="L10" s="105">
        <v>0</v>
      </c>
      <c r="M10" s="6">
        <v>0</v>
      </c>
    </row>
    <row r="11" spans="1:13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f>#REF!</f>
        <v>#REF!</v>
      </c>
      <c r="L11" s="93">
        <v>0</v>
      </c>
      <c r="M11" s="100">
        <v>0</v>
      </c>
    </row>
    <row r="12" spans="1:13" ht="16.5" customHeight="1" x14ac:dyDescent="0.3">
      <c r="A12" s="46" t="s">
        <v>227</v>
      </c>
      <c r="B12" s="6">
        <v>6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3</v>
      </c>
      <c r="I12" s="102">
        <v>2</v>
      </c>
      <c r="J12" s="6">
        <v>1</v>
      </c>
      <c r="K12" s="108" t="e">
        <f>#REF!</f>
        <v>#REF!</v>
      </c>
      <c r="L12" s="105">
        <v>18</v>
      </c>
      <c r="M12" s="6">
        <v>1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f>#REF!</f>
        <v>#REF!</v>
      </c>
      <c r="L13" s="93">
        <v>0</v>
      </c>
      <c r="M13" s="100">
        <v>0</v>
      </c>
    </row>
    <row r="14" spans="1:13" ht="16.5" customHeight="1" x14ac:dyDescent="0.3">
      <c r="A14" s="46" t="s">
        <v>229</v>
      </c>
      <c r="B14" s="6">
        <v>330.34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13.61</v>
      </c>
      <c r="I14" s="102">
        <v>149.18</v>
      </c>
      <c r="J14" s="6">
        <v>167.55</v>
      </c>
      <c r="K14" s="108" t="e">
        <f>#REF!</f>
        <v>#REF!</v>
      </c>
      <c r="L14" s="105">
        <v>0</v>
      </c>
      <c r="M14" s="6">
        <v>0</v>
      </c>
    </row>
    <row r="15" spans="1:13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f>#REF!</f>
        <v>#REF!</v>
      </c>
      <c r="L15" s="93">
        <v>0</v>
      </c>
      <c r="M15" s="100">
        <v>0</v>
      </c>
    </row>
    <row r="16" spans="1:13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f>#REF!</f>
        <v>#REF!</v>
      </c>
      <c r="L16" s="105">
        <v>0</v>
      </c>
      <c r="M16" s="6">
        <v>0</v>
      </c>
    </row>
    <row r="17" spans="1:13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100">
        <v>0</v>
      </c>
      <c r="K17" s="108" t="e">
        <f>#REF!</f>
        <v>#REF!</v>
      </c>
      <c r="L17" s="93">
        <v>0</v>
      </c>
      <c r="M17" s="100">
        <v>0</v>
      </c>
    </row>
    <row r="18" spans="1:13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f>#REF!</f>
        <v>#REF!</v>
      </c>
      <c r="L18" s="105">
        <v>0</v>
      </c>
      <c r="M18" s="6">
        <v>0</v>
      </c>
    </row>
    <row r="19" spans="1:13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f>#REF!</f>
        <v>#REF!</v>
      </c>
      <c r="L19" s="93">
        <v>0</v>
      </c>
      <c r="M19" s="100">
        <v>0</v>
      </c>
    </row>
    <row r="20" spans="1:13" ht="16.5" customHeight="1" x14ac:dyDescent="0.3">
      <c r="A20" s="46" t="s">
        <v>235</v>
      </c>
      <c r="B20" s="6">
        <v>59491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f>#REF!</f>
        <v>#REF!</v>
      </c>
      <c r="L20" s="105">
        <v>0</v>
      </c>
      <c r="M20" s="6">
        <v>0</v>
      </c>
    </row>
    <row r="21" spans="1:13" ht="16.5" customHeight="1" x14ac:dyDescent="0.3">
      <c r="A21" s="46" t="s">
        <v>236</v>
      </c>
      <c r="B21" s="100">
        <v>59.08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59.08</v>
      </c>
      <c r="J21" s="100">
        <v>0</v>
      </c>
      <c r="K21" s="108" t="e">
        <f>#REF!</f>
        <v>#REF!</v>
      </c>
      <c r="L21" s="93">
        <v>59.08</v>
      </c>
      <c r="M21" s="100">
        <v>0</v>
      </c>
    </row>
    <row r="22" spans="1:13" ht="16.5" customHeight="1" x14ac:dyDescent="0.3">
      <c r="A22" s="46" t="s">
        <v>237</v>
      </c>
      <c r="B22" s="6">
        <v>128.07</v>
      </c>
      <c r="C22" s="102">
        <v>0</v>
      </c>
      <c r="D22" s="102">
        <v>0</v>
      </c>
      <c r="E22" s="102">
        <v>0</v>
      </c>
      <c r="F22" s="102">
        <v>0</v>
      </c>
      <c r="G22" s="102">
        <v>0.48</v>
      </c>
      <c r="H22" s="102">
        <v>0</v>
      </c>
      <c r="I22" s="102">
        <v>12.3</v>
      </c>
      <c r="J22" s="6">
        <v>115.3</v>
      </c>
      <c r="K22" s="108" t="e">
        <f>#REF!</f>
        <v>#REF!</v>
      </c>
      <c r="L22" s="105">
        <v>115.3</v>
      </c>
      <c r="M22" s="6">
        <v>0</v>
      </c>
    </row>
    <row r="23" spans="1:13" ht="16.5" customHeight="1" x14ac:dyDescent="0.3">
      <c r="A23" s="46" t="s">
        <v>238</v>
      </c>
      <c r="B23" s="100">
        <v>13659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1528</v>
      </c>
      <c r="I23" s="94">
        <v>0</v>
      </c>
      <c r="J23" s="100">
        <v>12131</v>
      </c>
      <c r="K23" s="108" t="e">
        <f>#REF!</f>
        <v>#REF!</v>
      </c>
      <c r="L23" s="93">
        <v>0</v>
      </c>
      <c r="M23" s="100">
        <v>0</v>
      </c>
    </row>
    <row r="24" spans="1:13" ht="16.5" customHeight="1" x14ac:dyDescent="0.3">
      <c r="A24" s="46" t="s">
        <v>239</v>
      </c>
      <c r="B24" s="6">
        <v>434.87044209999999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23.277971180000002</v>
      </c>
      <c r="I24" s="102">
        <v>29.562000000000001</v>
      </c>
      <c r="J24" s="6">
        <v>382.03047092000003</v>
      </c>
      <c r="K24" s="108" t="e">
        <f>#REF!</f>
        <v>#REF!</v>
      </c>
      <c r="L24" s="105">
        <v>398.31003609999999</v>
      </c>
      <c r="M24" s="6">
        <v>36.560406</v>
      </c>
    </row>
    <row r="25" spans="1:13" ht="16.5" customHeight="1" x14ac:dyDescent="0.3">
      <c r="A25" s="46" t="s">
        <v>240</v>
      </c>
      <c r="B25" s="100">
        <v>12071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1459</v>
      </c>
      <c r="I25" s="94">
        <v>576</v>
      </c>
      <c r="J25" s="100">
        <v>10036</v>
      </c>
      <c r="K25" s="108" t="e">
        <f>#REF!</f>
        <v>#REF!</v>
      </c>
      <c r="L25" s="93">
        <v>0</v>
      </c>
      <c r="M25" s="100">
        <v>0</v>
      </c>
    </row>
    <row r="26" spans="1:13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f>#REF!</f>
        <v>#REF!</v>
      </c>
      <c r="L26" s="105">
        <v>0</v>
      </c>
      <c r="M26" s="6">
        <v>0</v>
      </c>
    </row>
    <row r="27" spans="1:13" ht="16.5" customHeight="1" x14ac:dyDescent="0.3">
      <c r="A27" s="46" t="s">
        <v>242</v>
      </c>
      <c r="B27" s="100">
        <v>153.06</v>
      </c>
      <c r="C27" s="94">
        <v>0</v>
      </c>
      <c r="D27" s="94">
        <v>0</v>
      </c>
      <c r="E27" s="94">
        <v>0</v>
      </c>
      <c r="F27" s="94">
        <v>0</v>
      </c>
      <c r="G27" s="94">
        <v>55.32</v>
      </c>
      <c r="H27" s="94">
        <v>92.76</v>
      </c>
      <c r="I27" s="94">
        <v>0</v>
      </c>
      <c r="J27" s="100">
        <v>4.9800000000000004</v>
      </c>
      <c r="K27" s="108" t="e">
        <f>#REF!</f>
        <v>#REF!</v>
      </c>
      <c r="L27" s="93">
        <v>0</v>
      </c>
      <c r="M27" s="100">
        <v>0</v>
      </c>
    </row>
    <row r="28" spans="1:13" ht="16.5" customHeight="1" x14ac:dyDescent="0.3">
      <c r="A28" s="46" t="s">
        <v>243</v>
      </c>
      <c r="B28" s="6">
        <v>237.23992211999999</v>
      </c>
      <c r="C28" s="102">
        <v>0</v>
      </c>
      <c r="D28" s="102">
        <v>0</v>
      </c>
      <c r="E28" s="102">
        <v>0</v>
      </c>
      <c r="F28" s="102">
        <v>180.31939817</v>
      </c>
      <c r="G28" s="102">
        <v>0</v>
      </c>
      <c r="H28" s="102">
        <v>2.10036756</v>
      </c>
      <c r="I28" s="102">
        <v>0</v>
      </c>
      <c r="J28" s="6">
        <v>54.820156390000001</v>
      </c>
      <c r="K28" s="108" t="e">
        <f>#REF!</f>
        <v>#REF!</v>
      </c>
      <c r="L28" s="105">
        <v>237.23992211999999</v>
      </c>
      <c r="M28" s="6">
        <v>0</v>
      </c>
    </row>
    <row r="29" spans="1:13" ht="16.5" customHeight="1" x14ac:dyDescent="0.3">
      <c r="A29" s="46" t="s">
        <v>244</v>
      </c>
      <c r="B29" s="100">
        <v>1.4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1.4</v>
      </c>
      <c r="K29" s="108" t="e">
        <f>#REF!</f>
        <v>#REF!</v>
      </c>
      <c r="L29" s="93">
        <v>0</v>
      </c>
      <c r="M29" s="100">
        <v>1.4</v>
      </c>
    </row>
    <row r="30" spans="1:13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f>#REF!</f>
        <v>#REF!</v>
      </c>
      <c r="L30" s="105">
        <v>0</v>
      </c>
      <c r="M30" s="6">
        <v>0</v>
      </c>
    </row>
    <row r="31" spans="1:13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f>#REF!</f>
        <v>#REF!</v>
      </c>
      <c r="L31" s="93">
        <v>0</v>
      </c>
      <c r="M31" s="100">
        <v>0</v>
      </c>
    </row>
    <row r="32" spans="1:13" ht="16.5" customHeight="1" x14ac:dyDescent="0.3">
      <c r="A32" s="46" t="s">
        <v>247</v>
      </c>
      <c r="B32" s="6">
        <v>107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107</v>
      </c>
      <c r="J32" s="6">
        <v>0</v>
      </c>
      <c r="K32" s="108" t="e">
        <f>#REF!</f>
        <v>#REF!</v>
      </c>
      <c r="L32" s="105">
        <v>107</v>
      </c>
      <c r="M32" s="6">
        <v>0</v>
      </c>
    </row>
    <row r="33" spans="1:13" ht="16.5" customHeight="1" x14ac:dyDescent="0.3">
      <c r="A33" s="46" t="s">
        <v>248</v>
      </c>
      <c r="B33" s="100">
        <v>232.37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215.12</v>
      </c>
      <c r="J33" s="100">
        <v>17.25</v>
      </c>
      <c r="K33" s="108" t="e">
        <f>#REF!</f>
        <v>#REF!</v>
      </c>
      <c r="L33" s="93">
        <v>17.25</v>
      </c>
      <c r="M33" s="100">
        <v>0</v>
      </c>
    </row>
    <row r="34" spans="1:13" ht="16.5" customHeight="1" x14ac:dyDescent="0.3">
      <c r="A34" s="46" t="s">
        <v>249</v>
      </c>
      <c r="B34" s="6">
        <v>6110.14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336.77</v>
      </c>
      <c r="J34" s="6">
        <v>5773.37</v>
      </c>
      <c r="K34" s="108" t="e">
        <f>#REF!</f>
        <v>#REF!</v>
      </c>
      <c r="L34" s="105">
        <v>0</v>
      </c>
      <c r="M34" s="6">
        <v>0</v>
      </c>
    </row>
    <row r="35" spans="1:13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f>#REF!</f>
        <v>#REF!</v>
      </c>
      <c r="L35" s="93">
        <v>0</v>
      </c>
      <c r="M35" s="100">
        <v>0</v>
      </c>
    </row>
    <row r="36" spans="1:13" ht="16.5" customHeight="1" x14ac:dyDescent="0.3">
      <c r="A36" s="46" t="s">
        <v>251</v>
      </c>
      <c r="B36" s="6">
        <v>855.79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855.79</v>
      </c>
      <c r="K36" s="108" t="e">
        <f>#REF!</f>
        <v>#REF!</v>
      </c>
      <c r="L36" s="105">
        <v>855.79</v>
      </c>
      <c r="M36" s="6">
        <v>0</v>
      </c>
    </row>
    <row r="37" spans="1:13" ht="16.5" customHeight="1" x14ac:dyDescent="0.3">
      <c r="A37" s="47" t="s">
        <v>77</v>
      </c>
      <c r="B37" s="103">
        <v>93876.360364219901</v>
      </c>
      <c r="C37" s="97">
        <v>0</v>
      </c>
      <c r="D37" s="97">
        <v>0</v>
      </c>
      <c r="E37" s="97">
        <v>0</v>
      </c>
      <c r="F37" s="97">
        <v>180.31939817</v>
      </c>
      <c r="G37" s="97">
        <v>55.8</v>
      </c>
      <c r="H37" s="97">
        <v>3121.7483387399998</v>
      </c>
      <c r="I37" s="97">
        <v>1487.0119999999999</v>
      </c>
      <c r="J37" s="103">
        <v>29540.490627309999</v>
      </c>
      <c r="K37" s="109" t="e">
        <f>#REF!</f>
        <v>#REF!</v>
      </c>
      <c r="L37" s="96">
        <v>1807.9699582200001</v>
      </c>
      <c r="M37" s="103">
        <v>38.960405999999999</v>
      </c>
    </row>
    <row r="38" spans="1:13" ht="16.5" customHeight="1" x14ac:dyDescent="0.3">
      <c r="A38" s="6"/>
      <c r="B38" s="6">
        <v>0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6">
        <v>0</v>
      </c>
      <c r="K38" s="108" t="e">
        <f>#REF!</f>
        <v>#REF!</v>
      </c>
      <c r="L38" s="105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PI/QEDQjW8BC69q0WhjqteqymRTJj7ROcSkfJ7fdvipzA+kWustdR7TcTEJZD1K5gBgoxp7X9idZ39hRlKGhHw==" saltValue="/UZonBgROUeGx+cWSWlAJA==" spinCount="100000" sheet="1" objects="1" scenarios="1"/>
  <mergeCells count="1">
    <mergeCell ref="A1:B1"/>
  </mergeCells>
  <conditionalFormatting sqref="B8:M38">
    <cfRule type="cellIs" dxfId="279" priority="6" operator="between">
      <formula>0</formula>
      <formula>0.1</formula>
    </cfRule>
    <cfRule type="cellIs" dxfId="278" priority="7" operator="lessThan">
      <formula>0</formula>
    </cfRule>
    <cfRule type="cellIs" dxfId="277" priority="8" operator="greaterThanOrEqual">
      <formula>0.1</formula>
    </cfRule>
  </conditionalFormatting>
  <conditionalFormatting sqref="A1:XFD6 A39:XFD1048576 A38 B8:XFD38 A7 K7 N7:XFD7">
    <cfRule type="cellIs" dxfId="276" priority="5" operator="between">
      <formula>-0.1</formula>
      <formula>0</formula>
    </cfRule>
  </conditionalFormatting>
  <conditionalFormatting sqref="A8:A37">
    <cfRule type="cellIs" dxfId="275" priority="4" operator="between">
      <formula>-0.1</formula>
      <formula>0</formula>
    </cfRule>
  </conditionalFormatting>
  <conditionalFormatting sqref="C7:J7">
    <cfRule type="cellIs" dxfId="274" priority="3" operator="between">
      <formula>-0.1</formula>
      <formula>0</formula>
    </cfRule>
  </conditionalFormatting>
  <conditionalFormatting sqref="L7:M7">
    <cfRule type="cellIs" dxfId="273" priority="2" operator="between">
      <formula>-0.1</formula>
      <formula>0</formula>
    </cfRule>
  </conditionalFormatting>
  <conditionalFormatting sqref="B7">
    <cfRule type="cellIs" dxfId="272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K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Contents'!B42</f>
        <v>Table 1.22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Contents'!A42&amp;", "&amp;'Table of Contents'!A3</f>
        <v>AIF: Total Sales of ETFs and Funds of Funds, 2017:Q1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758.79</v>
      </c>
      <c r="H14" s="102">
        <v>75.2</v>
      </c>
      <c r="I14" s="102">
        <v>71.61</v>
      </c>
      <c r="J14" s="102">
        <v>546.04</v>
      </c>
      <c r="K14" s="6">
        <v>65.95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28.59</v>
      </c>
      <c r="H21" s="94">
        <v>0</v>
      </c>
      <c r="I21" s="94">
        <v>0</v>
      </c>
      <c r="J21" s="94">
        <v>5.95</v>
      </c>
      <c r="K21" s="100">
        <v>22.64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19.59</v>
      </c>
      <c r="H22" s="102">
        <v>0</v>
      </c>
      <c r="I22" s="102">
        <v>0</v>
      </c>
      <c r="J22" s="102">
        <v>0</v>
      </c>
      <c r="K22" s="6">
        <v>19.59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6597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59.468434999999999</v>
      </c>
      <c r="H24" s="102">
        <v>1.127</v>
      </c>
      <c r="I24" s="102">
        <v>18.018000000000001</v>
      </c>
      <c r="J24" s="102">
        <v>0</v>
      </c>
      <c r="K24" s="6">
        <v>40.323435000000003</v>
      </c>
    </row>
    <row r="25" spans="1:11" ht="16.5" customHeight="1" x14ac:dyDescent="0.3">
      <c r="A25" s="46" t="s">
        <v>240</v>
      </c>
      <c r="B25" s="100">
        <v>16</v>
      </c>
      <c r="C25" s="94">
        <v>0</v>
      </c>
      <c r="D25" s="94">
        <v>0</v>
      </c>
      <c r="E25" s="100">
        <v>0</v>
      </c>
      <c r="F25" s="108"/>
      <c r="G25" s="100">
        <v>3585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69.009629290000007</v>
      </c>
      <c r="H28" s="102">
        <v>0</v>
      </c>
      <c r="I28" s="102">
        <v>5.4296378399999998</v>
      </c>
      <c r="J28" s="102">
        <v>0.17230000000000001</v>
      </c>
      <c r="K28" s="6">
        <v>63.407691450000002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8.94</v>
      </c>
      <c r="C33" s="94">
        <v>8.94</v>
      </c>
      <c r="D33" s="94">
        <v>0</v>
      </c>
      <c r="E33" s="100">
        <v>0</v>
      </c>
      <c r="F33" s="108"/>
      <c r="G33" s="100">
        <v>388.06</v>
      </c>
      <c r="H33" s="94">
        <v>104.25</v>
      </c>
      <c r="I33" s="94">
        <v>11.36</v>
      </c>
      <c r="J33" s="94">
        <v>252.88</v>
      </c>
      <c r="K33" s="100">
        <v>19.57</v>
      </c>
    </row>
    <row r="34" spans="1:11" ht="16.5" customHeight="1" x14ac:dyDescent="0.3">
      <c r="A34" s="46" t="s">
        <v>249</v>
      </c>
      <c r="B34" s="6">
        <v>287.26</v>
      </c>
      <c r="C34" s="102">
        <v>0</v>
      </c>
      <c r="D34" s="102">
        <v>0</v>
      </c>
      <c r="E34" s="6">
        <v>287.26</v>
      </c>
      <c r="F34" s="108"/>
      <c r="G34" s="6">
        <v>1064.3399999999999</v>
      </c>
      <c r="H34" s="102">
        <v>0</v>
      </c>
      <c r="I34" s="102">
        <v>0</v>
      </c>
      <c r="J34" s="102">
        <v>0</v>
      </c>
      <c r="K34" s="6">
        <v>1064.3399999999999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5750.09</v>
      </c>
      <c r="H36" s="102">
        <v>728.99</v>
      </c>
      <c r="I36" s="102">
        <v>57.54</v>
      </c>
      <c r="J36" s="102">
        <v>4705.78</v>
      </c>
      <c r="K36" s="6">
        <v>257.79000000000002</v>
      </c>
    </row>
    <row r="37" spans="1:11" ht="16.5" customHeight="1" x14ac:dyDescent="0.3">
      <c r="A37" s="47" t="s">
        <v>77</v>
      </c>
      <c r="B37" s="103">
        <v>312.2</v>
      </c>
      <c r="C37" s="97">
        <v>8.94</v>
      </c>
      <c r="D37" s="97">
        <v>0</v>
      </c>
      <c r="E37" s="103">
        <v>287.26</v>
      </c>
      <c r="F37" s="109"/>
      <c r="G37" s="103">
        <v>18319.93806429</v>
      </c>
      <c r="H37" s="97">
        <v>909.56700000000001</v>
      </c>
      <c r="I37" s="97">
        <v>163.95763783999999</v>
      </c>
      <c r="J37" s="97">
        <v>5510.8222999999998</v>
      </c>
      <c r="K37" s="103">
        <v>1553.61112644999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Q3PIg+tq2dtkAC31qP6KaWTOMpI3IeemmQhz89TMaYdRO9qRR4SfnxzrUDaqZxemqXMMpZew8PFUWBAXBeLuXQ==" saltValue="TYUQxh71RfhrmUtJyqrGwQ==" spinCount="100000" sheet="1" objects="1" scenarios="1"/>
  <mergeCells count="1">
    <mergeCell ref="A1:B1"/>
  </mergeCells>
  <conditionalFormatting sqref="B8:K37">
    <cfRule type="cellIs" dxfId="271" priority="7" operator="between">
      <formula>0</formula>
      <formula>0.1</formula>
    </cfRule>
    <cfRule type="cellIs" dxfId="270" priority="8" operator="lessThan">
      <formula>0</formula>
    </cfRule>
    <cfRule type="cellIs" dxfId="269" priority="9" operator="greaterThanOrEqual">
      <formula>0.1</formula>
    </cfRule>
  </conditionalFormatting>
  <conditionalFormatting sqref="A1:XFD6 A38:XFD1048576 B8:XFD37 A7 F7 L7:XFD7">
    <cfRule type="cellIs" dxfId="268" priority="6" operator="between">
      <formula>-0.1</formula>
      <formula>0</formula>
    </cfRule>
  </conditionalFormatting>
  <conditionalFormatting sqref="A8:A37">
    <cfRule type="cellIs" dxfId="267" priority="5" operator="between">
      <formula>-0.1</formula>
      <formula>0</formula>
    </cfRule>
  </conditionalFormatting>
  <conditionalFormatting sqref="C7:E7">
    <cfRule type="cellIs" dxfId="266" priority="4" operator="between">
      <formula>-0.1</formula>
      <formula>0</formula>
    </cfRule>
  </conditionalFormatting>
  <conditionalFormatting sqref="H7:K7">
    <cfRule type="cellIs" dxfId="265" priority="3" operator="between">
      <formula>-0.1</formula>
      <formula>0</formula>
    </cfRule>
  </conditionalFormatting>
  <conditionalFormatting sqref="B7">
    <cfRule type="cellIs" dxfId="264" priority="2" operator="between">
      <formula>-0.1</formula>
      <formula>0</formula>
    </cfRule>
  </conditionalFormatting>
  <conditionalFormatting sqref="G7">
    <cfRule type="cellIs" dxfId="2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K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Contents'!B43</f>
        <v>Table 1.23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Contents'!A43&amp;", "&amp;'Table of Contents'!A3</f>
        <v>AIF: Total Sales of Institutional Funds, 2017:Q1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9351</v>
      </c>
      <c r="C14" s="102">
        <v>6025.67</v>
      </c>
      <c r="D14" s="102">
        <v>2512.87</v>
      </c>
      <c r="E14" s="102">
        <v>725.96</v>
      </c>
      <c r="F14" s="102">
        <v>15.64</v>
      </c>
      <c r="G14" s="102">
        <v>0</v>
      </c>
      <c r="H14" s="102">
        <v>0</v>
      </c>
      <c r="I14" s="102">
        <v>13.61</v>
      </c>
      <c r="J14" s="102">
        <v>0</v>
      </c>
      <c r="K14" s="6">
        <v>57.25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59.08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59.08</v>
      </c>
      <c r="K21" s="100">
        <v>0</v>
      </c>
    </row>
    <row r="22" spans="1:11" ht="16.5" customHeight="1" x14ac:dyDescent="0.3">
      <c r="A22" s="46" t="s">
        <v>237</v>
      </c>
      <c r="B22" s="6">
        <v>0.8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0.8</v>
      </c>
    </row>
    <row r="23" spans="1:11" ht="16.5" customHeight="1" x14ac:dyDescent="0.3">
      <c r="A23" s="46" t="s">
        <v>238</v>
      </c>
      <c r="B23" s="100">
        <v>28813</v>
      </c>
      <c r="C23" s="94">
        <v>1391</v>
      </c>
      <c r="D23" s="94">
        <v>7002</v>
      </c>
      <c r="E23" s="94">
        <v>6204</v>
      </c>
      <c r="F23" s="94">
        <v>1275</v>
      </c>
      <c r="G23" s="94">
        <v>2693</v>
      </c>
      <c r="H23" s="94">
        <v>0</v>
      </c>
      <c r="I23" s="94">
        <v>641</v>
      </c>
      <c r="J23" s="94">
        <v>0</v>
      </c>
      <c r="K23" s="100">
        <v>9607</v>
      </c>
    </row>
    <row r="24" spans="1:11" ht="16.5" customHeight="1" x14ac:dyDescent="0.3">
      <c r="A24" s="46" t="s">
        <v>239</v>
      </c>
      <c r="B24" s="6">
        <v>614.16817513544095</v>
      </c>
      <c r="C24" s="102">
        <v>82.867690330000002</v>
      </c>
      <c r="D24" s="102">
        <v>49.132029015441297</v>
      </c>
      <c r="E24" s="102">
        <v>14.54598</v>
      </c>
      <c r="F24" s="102">
        <v>0</v>
      </c>
      <c r="G24" s="102">
        <v>34.729033690000001</v>
      </c>
      <c r="H24" s="102">
        <v>0</v>
      </c>
      <c r="I24" s="102">
        <v>23.277971180000002</v>
      </c>
      <c r="J24" s="102">
        <v>29.562000000000001</v>
      </c>
      <c r="K24" s="6">
        <v>380.05347092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5.0229999999999997</v>
      </c>
      <c r="C30" s="102">
        <v>0.65300000000000002</v>
      </c>
      <c r="D30" s="102">
        <v>0.37</v>
      </c>
      <c r="E30" s="102">
        <v>4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3881.92</v>
      </c>
      <c r="C34" s="102">
        <v>0</v>
      </c>
      <c r="D34" s="102">
        <v>0</v>
      </c>
      <c r="E34" s="102">
        <v>0</v>
      </c>
      <c r="F34" s="102">
        <v>0</v>
      </c>
      <c r="G34" s="102">
        <v>563.77</v>
      </c>
      <c r="H34" s="102">
        <v>0</v>
      </c>
      <c r="I34" s="102">
        <v>0</v>
      </c>
      <c r="J34" s="102">
        <v>153.43</v>
      </c>
      <c r="K34" s="6">
        <v>3164.73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42724.991175135401</v>
      </c>
      <c r="C37" s="97">
        <v>7500.1906903299996</v>
      </c>
      <c r="D37" s="97">
        <v>9564.3720290154397</v>
      </c>
      <c r="E37" s="97">
        <v>6948.5059799999999</v>
      </c>
      <c r="F37" s="97">
        <v>1290.6400000000001</v>
      </c>
      <c r="G37" s="97">
        <v>3291.49903369</v>
      </c>
      <c r="H37" s="97">
        <v>0</v>
      </c>
      <c r="I37" s="97">
        <v>677.88797118000002</v>
      </c>
      <c r="J37" s="97">
        <v>242.072</v>
      </c>
      <c r="K37" s="103">
        <v>13209.833470919901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ENXqcitrb9egBJZH+4+emu34MprgH+FL4huW2K9/51WeZNmHpV+rEXN1ltAN3H9fimDbRUwLL44I5w7B+BYmjg==" saltValue="mCknj1Wy95JbMWRDodQyrA==" spinCount="100000" sheet="1" objects="1" scenarios="1"/>
  <mergeCells count="1">
    <mergeCell ref="A1:B1"/>
  </mergeCells>
  <conditionalFormatting sqref="B8:K37">
    <cfRule type="cellIs" dxfId="262" priority="6" operator="between">
      <formula>0</formula>
      <formula>0.1</formula>
    </cfRule>
    <cfRule type="cellIs" dxfId="261" priority="7" operator="lessThan">
      <formula>0</formula>
    </cfRule>
    <cfRule type="cellIs" dxfId="260" priority="8" operator="greaterThanOrEqual">
      <formula>0.1</formula>
    </cfRule>
  </conditionalFormatting>
  <conditionalFormatting sqref="A1:XFD6 A38:XFD1048576 B8:XFD37 A7 L7:XFD7">
    <cfRule type="cellIs" dxfId="259" priority="5" operator="between">
      <formula>-0.1</formula>
      <formula>0</formula>
    </cfRule>
  </conditionalFormatting>
  <conditionalFormatting sqref="A8:A37">
    <cfRule type="cellIs" dxfId="258" priority="4" operator="between">
      <formula>-0.1</formula>
      <formula>0</formula>
    </cfRule>
  </conditionalFormatting>
  <conditionalFormatting sqref="C7:K7">
    <cfRule type="cellIs" dxfId="257" priority="3" operator="between">
      <formula>-0.1</formula>
      <formula>0</formula>
    </cfRule>
  </conditionalFormatting>
  <conditionalFormatting sqref="B7">
    <cfRule type="cellIs" dxfId="256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J37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Contents'!B46</f>
        <v>Table 1.24</v>
      </c>
      <c r="B1" s="168"/>
      <c r="C1" s="40"/>
    </row>
    <row r="2" spans="1:10" ht="16.5" customHeight="1" x14ac:dyDescent="0.3">
      <c r="A2" s="4" t="str">
        <f>"AIF: "&amp;'Table of Contents'!A46&amp;", "&amp;'Table of Contents'!A3</f>
        <v>AIF: Total Redemptions, 2017:Q1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227</v>
      </c>
      <c r="B12" s="6">
        <v>26</v>
      </c>
      <c r="C12" s="102">
        <v>0</v>
      </c>
      <c r="D12" s="102">
        <v>0</v>
      </c>
      <c r="E12" s="102">
        <v>16</v>
      </c>
      <c r="F12" s="102">
        <v>0</v>
      </c>
      <c r="G12" s="102">
        <v>0</v>
      </c>
      <c r="H12" s="102">
        <v>0</v>
      </c>
      <c r="I12" s="102">
        <v>10</v>
      </c>
      <c r="J12" s="6">
        <v>0</v>
      </c>
    </row>
    <row r="13" spans="1:10" ht="16.5" customHeight="1" x14ac:dyDescent="0.3">
      <c r="A13" s="46" t="s">
        <v>228</v>
      </c>
      <c r="B13" s="100">
        <v>14.57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14.57</v>
      </c>
      <c r="J13" s="100">
        <v>0</v>
      </c>
    </row>
    <row r="14" spans="1:10" ht="16.5" customHeight="1" x14ac:dyDescent="0.3">
      <c r="A14" s="46" t="s">
        <v>229</v>
      </c>
      <c r="B14" s="6">
        <v>11588.38</v>
      </c>
      <c r="C14" s="102">
        <v>3956.74</v>
      </c>
      <c r="D14" s="102">
        <v>4460.08</v>
      </c>
      <c r="E14" s="102">
        <v>2601.14</v>
      </c>
      <c r="F14" s="102">
        <v>218.01</v>
      </c>
      <c r="G14" s="102">
        <v>0</v>
      </c>
      <c r="H14" s="102">
        <v>2.35</v>
      </c>
      <c r="I14" s="102">
        <v>0</v>
      </c>
      <c r="J14" s="6">
        <v>350.06</v>
      </c>
    </row>
    <row r="15" spans="1:10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100">
        <v>0</v>
      </c>
    </row>
    <row r="18" spans="1:10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3">
      <c r="A20" s="46" t="s">
        <v>235</v>
      </c>
      <c r="B20" s="6">
        <v>46057</v>
      </c>
      <c r="C20" s="102">
        <v>0</v>
      </c>
      <c r="D20" s="102">
        <v>0</v>
      </c>
      <c r="E20" s="102">
        <v>0</v>
      </c>
      <c r="F20" s="102">
        <v>2051</v>
      </c>
      <c r="G20" s="102">
        <v>0</v>
      </c>
      <c r="H20" s="102">
        <v>0</v>
      </c>
      <c r="I20" s="102">
        <v>131</v>
      </c>
      <c r="J20" s="6">
        <v>43876</v>
      </c>
    </row>
    <row r="21" spans="1:10" ht="16.5" customHeight="1" x14ac:dyDescent="0.3">
      <c r="A21" s="46" t="s">
        <v>236</v>
      </c>
      <c r="B21" s="100">
        <v>305.24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142.87</v>
      </c>
      <c r="I21" s="94">
        <v>0</v>
      </c>
      <c r="J21" s="100">
        <v>162.37</v>
      </c>
    </row>
    <row r="22" spans="1:10" ht="16.5" customHeight="1" x14ac:dyDescent="0.3">
      <c r="A22" s="46" t="s">
        <v>237</v>
      </c>
      <c r="B22" s="6">
        <v>757.33</v>
      </c>
      <c r="C22" s="102">
        <v>28.99</v>
      </c>
      <c r="D22" s="102">
        <v>23.24</v>
      </c>
      <c r="E22" s="102">
        <v>612</v>
      </c>
      <c r="F22" s="102">
        <v>0</v>
      </c>
      <c r="G22" s="102">
        <v>0</v>
      </c>
      <c r="H22" s="102">
        <v>1.37</v>
      </c>
      <c r="I22" s="102">
        <v>0.36</v>
      </c>
      <c r="J22" s="6">
        <v>91.38</v>
      </c>
    </row>
    <row r="23" spans="1:10" ht="16.5" customHeight="1" x14ac:dyDescent="0.3">
      <c r="A23" s="46" t="s">
        <v>238</v>
      </c>
      <c r="B23" s="100">
        <v>33000</v>
      </c>
      <c r="C23" s="94">
        <v>2456</v>
      </c>
      <c r="D23" s="94">
        <v>7603</v>
      </c>
      <c r="E23" s="94">
        <v>10397</v>
      </c>
      <c r="F23" s="94">
        <v>4589</v>
      </c>
      <c r="G23" s="94">
        <v>0</v>
      </c>
      <c r="H23" s="94">
        <v>0</v>
      </c>
      <c r="I23" s="94">
        <v>1050</v>
      </c>
      <c r="J23" s="100">
        <v>6905</v>
      </c>
    </row>
    <row r="24" spans="1:10" ht="16.5" customHeight="1" x14ac:dyDescent="0.3">
      <c r="A24" s="46" t="s">
        <v>239</v>
      </c>
      <c r="B24" s="6">
        <v>1020.17778859177</v>
      </c>
      <c r="C24" s="102">
        <v>511.43348952000002</v>
      </c>
      <c r="D24" s="102">
        <v>27.740589880000002</v>
      </c>
      <c r="E24" s="102">
        <v>35.332879140000003</v>
      </c>
      <c r="F24" s="102">
        <v>0</v>
      </c>
      <c r="G24" s="102">
        <v>0</v>
      </c>
      <c r="H24" s="102">
        <v>0.69499999999999995</v>
      </c>
      <c r="I24" s="102">
        <v>13.89771582</v>
      </c>
      <c r="J24" s="6">
        <v>431.07811423176997</v>
      </c>
    </row>
    <row r="25" spans="1:10" ht="16.5" customHeight="1" x14ac:dyDescent="0.3">
      <c r="A25" s="46" t="s">
        <v>240</v>
      </c>
      <c r="B25" s="100">
        <v>33172</v>
      </c>
      <c r="C25" s="94">
        <v>12521</v>
      </c>
      <c r="D25" s="94">
        <v>10775</v>
      </c>
      <c r="E25" s="94">
        <v>907</v>
      </c>
      <c r="F25" s="94">
        <v>0</v>
      </c>
      <c r="G25" s="94">
        <v>0</v>
      </c>
      <c r="H25" s="94">
        <v>0</v>
      </c>
      <c r="I25" s="94">
        <v>655</v>
      </c>
      <c r="J25" s="100">
        <v>8314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242</v>
      </c>
      <c r="B27" s="100">
        <v>1309.5</v>
      </c>
      <c r="C27" s="94">
        <v>373.95</v>
      </c>
      <c r="D27" s="94">
        <v>245.85</v>
      </c>
      <c r="E27" s="94">
        <v>172.43</v>
      </c>
      <c r="F27" s="94">
        <v>235.68</v>
      </c>
      <c r="G27" s="94">
        <v>0</v>
      </c>
      <c r="H27" s="94">
        <v>113.36</v>
      </c>
      <c r="I27" s="94">
        <v>7.81</v>
      </c>
      <c r="J27" s="100">
        <v>160.41</v>
      </c>
    </row>
    <row r="28" spans="1:10" ht="16.5" customHeight="1" x14ac:dyDescent="0.3">
      <c r="A28" s="46" t="s">
        <v>243</v>
      </c>
      <c r="B28" s="6">
        <v>736.14398320500004</v>
      </c>
      <c r="C28" s="102">
        <v>0.22605270999999999</v>
      </c>
      <c r="D28" s="102">
        <v>3.8514359599999999</v>
      </c>
      <c r="E28" s="102">
        <v>0.24417642000000001</v>
      </c>
      <c r="F28" s="102">
        <v>582.11599087000002</v>
      </c>
      <c r="G28" s="102">
        <v>2.3562296100000002</v>
      </c>
      <c r="H28" s="102">
        <v>2.9582610649999999</v>
      </c>
      <c r="I28" s="102">
        <v>0</v>
      </c>
      <c r="J28" s="6">
        <v>144.39183657000001</v>
      </c>
    </row>
    <row r="29" spans="1:10" ht="16.5" customHeight="1" x14ac:dyDescent="0.3">
      <c r="A29" s="46" t="s">
        <v>244</v>
      </c>
      <c r="B29" s="100">
        <v>1.83</v>
      </c>
      <c r="C29" s="94">
        <v>0</v>
      </c>
      <c r="D29" s="94">
        <v>0</v>
      </c>
      <c r="E29" s="94">
        <v>0.12</v>
      </c>
      <c r="F29" s="94">
        <v>0</v>
      </c>
      <c r="G29" s="94">
        <v>0.02</v>
      </c>
      <c r="H29" s="94">
        <v>0</v>
      </c>
      <c r="I29" s="94">
        <v>0</v>
      </c>
      <c r="J29" s="100">
        <v>1.68</v>
      </c>
    </row>
    <row r="30" spans="1:10" ht="16.5" customHeight="1" x14ac:dyDescent="0.3">
      <c r="A30" s="46" t="s">
        <v>245</v>
      </c>
      <c r="B30" s="6">
        <v>113.76600000000001</v>
      </c>
      <c r="C30" s="102">
        <v>0</v>
      </c>
      <c r="D30" s="102">
        <v>0</v>
      </c>
      <c r="E30" s="102">
        <v>30.126999999999999</v>
      </c>
      <c r="F30" s="102">
        <v>51.119</v>
      </c>
      <c r="G30" s="102">
        <v>0</v>
      </c>
      <c r="H30" s="102">
        <v>0</v>
      </c>
      <c r="I30" s="102">
        <v>32.520000000000003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247</v>
      </c>
      <c r="B32" s="6">
        <v>3361</v>
      </c>
      <c r="C32" s="102">
        <v>455</v>
      </c>
      <c r="D32" s="102">
        <v>1384</v>
      </c>
      <c r="E32" s="102">
        <v>122</v>
      </c>
      <c r="F32" s="102">
        <v>0</v>
      </c>
      <c r="G32" s="102">
        <v>1332</v>
      </c>
      <c r="H32" s="102">
        <v>33</v>
      </c>
      <c r="I32" s="102">
        <v>0</v>
      </c>
      <c r="J32" s="6">
        <v>35</v>
      </c>
    </row>
    <row r="33" spans="1:10" ht="16.5" customHeight="1" x14ac:dyDescent="0.3">
      <c r="A33" s="46" t="s">
        <v>248</v>
      </c>
      <c r="B33" s="100">
        <v>1109.26</v>
      </c>
      <c r="C33" s="94">
        <v>235.32</v>
      </c>
      <c r="D33" s="94">
        <v>51.44</v>
      </c>
      <c r="E33" s="94">
        <v>547.11</v>
      </c>
      <c r="F33" s="94">
        <v>5.15</v>
      </c>
      <c r="G33" s="94">
        <v>0</v>
      </c>
      <c r="H33" s="94">
        <v>115.82</v>
      </c>
      <c r="I33" s="94">
        <v>0</v>
      </c>
      <c r="J33" s="100">
        <v>154.41999999999999</v>
      </c>
    </row>
    <row r="34" spans="1:10" ht="16.5" customHeight="1" x14ac:dyDescent="0.3">
      <c r="A34" s="46" t="s">
        <v>249</v>
      </c>
      <c r="B34" s="6">
        <v>5770.63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170.08</v>
      </c>
      <c r="J34" s="6">
        <v>5600.56</v>
      </c>
    </row>
    <row r="35" spans="1:10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3">
      <c r="A36" s="46" t="s">
        <v>251</v>
      </c>
      <c r="B36" s="6">
        <v>8765.76</v>
      </c>
      <c r="C36" s="102">
        <v>1814.35</v>
      </c>
      <c r="D36" s="102">
        <v>470.24</v>
      </c>
      <c r="E36" s="102">
        <v>4028.03</v>
      </c>
      <c r="F36" s="102">
        <v>155.74</v>
      </c>
      <c r="G36" s="102">
        <v>78.78</v>
      </c>
      <c r="H36" s="102">
        <v>174.42</v>
      </c>
      <c r="I36" s="102">
        <v>1507.72</v>
      </c>
      <c r="J36" s="6">
        <v>536.48</v>
      </c>
    </row>
    <row r="37" spans="1:10" ht="16.5" customHeight="1" x14ac:dyDescent="0.3">
      <c r="A37" s="47" t="s">
        <v>77</v>
      </c>
      <c r="B37" s="103">
        <v>147108.58777179601</v>
      </c>
      <c r="C37" s="97">
        <v>22353.00954223</v>
      </c>
      <c r="D37" s="97">
        <v>25044.442025839999</v>
      </c>
      <c r="E37" s="97">
        <v>19468.534055560001</v>
      </c>
      <c r="F37" s="97">
        <v>7887.8149908699997</v>
      </c>
      <c r="G37" s="97">
        <v>1413.1562296100001</v>
      </c>
      <c r="H37" s="97">
        <v>586.84326106499998</v>
      </c>
      <c r="I37" s="97">
        <v>3592.95771582</v>
      </c>
      <c r="J37" s="103">
        <v>66762.829950801693</v>
      </c>
    </row>
  </sheetData>
  <sheetProtection algorithmName="SHA-512" hashValue="0WtkEd+L/rcUvt7GKlCZWqX/VFTtao1n9/L+x3vSp1+lZaz+9tbnsBwFe3ZpBVu9eMXEMrKN7L93iBptvAWzJQ==" saltValue="0BNmStPsizmVLAKPyrvJVQ==" spinCount="100000" sheet="1" objects="1" scenarios="1"/>
  <mergeCells count="1">
    <mergeCell ref="A1:B1"/>
  </mergeCells>
  <conditionalFormatting sqref="B8:J37">
    <cfRule type="cellIs" dxfId="255" priority="5" operator="between">
      <formula>0</formula>
      <formula>0.1</formula>
    </cfRule>
    <cfRule type="cellIs" dxfId="254" priority="6" operator="lessThan">
      <formula>0</formula>
    </cfRule>
    <cfRule type="cellIs" dxfId="253" priority="7" operator="greaterThanOrEqual">
      <formula>0.1</formula>
    </cfRule>
  </conditionalFormatting>
  <conditionalFormatting sqref="A1:XFD6 A38:XFD1048576 B8:XFD37 A7 K7:XFD7">
    <cfRule type="cellIs" dxfId="252" priority="4" operator="between">
      <formula>-0.1</formula>
      <formula>0</formula>
    </cfRule>
  </conditionalFormatting>
  <conditionalFormatting sqref="A8:A37">
    <cfRule type="cellIs" dxfId="251" priority="3" operator="between">
      <formula>-0.1</formula>
      <formula>0</formula>
    </cfRule>
  </conditionalFormatting>
  <conditionalFormatting sqref="C7:J7">
    <cfRule type="cellIs" dxfId="250" priority="2" operator="between">
      <formula>-0.1</formula>
      <formula>0</formula>
    </cfRule>
  </conditionalFormatting>
  <conditionalFormatting sqref="B7">
    <cfRule type="cellIs" dxfId="24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M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tr">
        <f>'Table of Contents'!B47</f>
        <v>Table 1.25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Contents'!A47&amp;", "&amp;'Table of Contents'!A3</f>
        <v>AIF: Total Redemptions of Other Funds, 2017:Q1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f>#REF!</f>
        <v>#REF!</v>
      </c>
      <c r="L8" s="105">
        <v>0</v>
      </c>
      <c r="M8" s="6">
        <v>0</v>
      </c>
    </row>
    <row r="9" spans="1:13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f>#REF!</f>
        <v>#REF!</v>
      </c>
      <c r="L9" s="93">
        <v>0</v>
      </c>
      <c r="M9" s="100">
        <v>0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f>#REF!</f>
        <v>#REF!</v>
      </c>
      <c r="L10" s="105">
        <v>0</v>
      </c>
      <c r="M10" s="6">
        <v>0</v>
      </c>
    </row>
    <row r="11" spans="1:13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f>#REF!</f>
        <v>#REF!</v>
      </c>
      <c r="L11" s="93">
        <v>0</v>
      </c>
      <c r="M11" s="100">
        <v>0</v>
      </c>
    </row>
    <row r="12" spans="1:13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6">
        <v>0</v>
      </c>
      <c r="K12" s="108" t="e">
        <f>#REF!</f>
        <v>#REF!</v>
      </c>
      <c r="L12" s="105">
        <v>17</v>
      </c>
      <c r="M12" s="6">
        <v>9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f>#REF!</f>
        <v>#REF!</v>
      </c>
      <c r="L13" s="93">
        <v>0</v>
      </c>
      <c r="M13" s="100">
        <v>0</v>
      </c>
    </row>
    <row r="14" spans="1:13" ht="16.5" customHeight="1" x14ac:dyDescent="0.3">
      <c r="A14" s="46" t="s">
        <v>229</v>
      </c>
      <c r="B14" s="6">
        <v>350.06</v>
      </c>
      <c r="C14" s="102">
        <v>0</v>
      </c>
      <c r="D14" s="102">
        <v>0</v>
      </c>
      <c r="E14" s="102">
        <v>0</v>
      </c>
      <c r="F14" s="102">
        <v>0</v>
      </c>
      <c r="G14" s="102">
        <v>48.09</v>
      </c>
      <c r="H14" s="102">
        <v>0</v>
      </c>
      <c r="I14" s="102">
        <v>8.77</v>
      </c>
      <c r="J14" s="6">
        <v>293.2</v>
      </c>
      <c r="K14" s="108" t="e">
        <f>#REF!</f>
        <v>#REF!</v>
      </c>
      <c r="L14" s="105">
        <v>0</v>
      </c>
      <c r="M14" s="6">
        <v>0</v>
      </c>
    </row>
    <row r="15" spans="1:13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f>#REF!</f>
        <v>#REF!</v>
      </c>
      <c r="L15" s="93">
        <v>0</v>
      </c>
      <c r="M15" s="100">
        <v>0</v>
      </c>
    </row>
    <row r="16" spans="1:13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f>#REF!</f>
        <v>#REF!</v>
      </c>
      <c r="L16" s="105">
        <v>0</v>
      </c>
      <c r="M16" s="6">
        <v>0</v>
      </c>
    </row>
    <row r="17" spans="1:13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100">
        <v>0</v>
      </c>
      <c r="K17" s="108" t="e">
        <f>#REF!</f>
        <v>#REF!</v>
      </c>
      <c r="L17" s="93">
        <v>0</v>
      </c>
      <c r="M17" s="100">
        <v>0</v>
      </c>
    </row>
    <row r="18" spans="1:13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f>#REF!</f>
        <v>#REF!</v>
      </c>
      <c r="L18" s="105">
        <v>0</v>
      </c>
      <c r="M18" s="6">
        <v>0</v>
      </c>
    </row>
    <row r="19" spans="1:13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f>#REF!</f>
        <v>#REF!</v>
      </c>
      <c r="L19" s="93">
        <v>0</v>
      </c>
      <c r="M19" s="100">
        <v>0</v>
      </c>
    </row>
    <row r="20" spans="1:13" ht="16.5" customHeight="1" x14ac:dyDescent="0.3">
      <c r="A20" s="46" t="s">
        <v>235</v>
      </c>
      <c r="B20" s="6">
        <v>43876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f>#REF!</f>
        <v>#REF!</v>
      </c>
      <c r="L20" s="105">
        <v>0</v>
      </c>
      <c r="M20" s="6">
        <v>0</v>
      </c>
    </row>
    <row r="21" spans="1:13" ht="16.5" customHeight="1" x14ac:dyDescent="0.3">
      <c r="A21" s="46" t="s">
        <v>236</v>
      </c>
      <c r="B21" s="100">
        <v>162.37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162.37</v>
      </c>
      <c r="J21" s="100">
        <v>0</v>
      </c>
      <c r="K21" s="108" t="e">
        <f>#REF!</f>
        <v>#REF!</v>
      </c>
      <c r="L21" s="93">
        <v>162.37</v>
      </c>
      <c r="M21" s="100">
        <v>0</v>
      </c>
    </row>
    <row r="22" spans="1:13" ht="16.5" customHeight="1" x14ac:dyDescent="0.3">
      <c r="A22" s="46" t="s">
        <v>237</v>
      </c>
      <c r="B22" s="6">
        <v>91.38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3.75</v>
      </c>
      <c r="J22" s="6">
        <v>87.63</v>
      </c>
      <c r="K22" s="108" t="e">
        <f>#REF!</f>
        <v>#REF!</v>
      </c>
      <c r="L22" s="105">
        <v>87.63</v>
      </c>
      <c r="M22" s="6">
        <v>0</v>
      </c>
    </row>
    <row r="23" spans="1:13" ht="16.5" customHeight="1" x14ac:dyDescent="0.3">
      <c r="A23" s="46" t="s">
        <v>238</v>
      </c>
      <c r="B23" s="100">
        <v>6905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724</v>
      </c>
      <c r="I23" s="94">
        <v>0</v>
      </c>
      <c r="J23" s="100">
        <v>6181</v>
      </c>
      <c r="K23" s="108" t="e">
        <f>#REF!</f>
        <v>#REF!</v>
      </c>
      <c r="L23" s="93">
        <v>0</v>
      </c>
      <c r="M23" s="100">
        <v>0</v>
      </c>
    </row>
    <row r="24" spans="1:13" ht="16.5" customHeight="1" x14ac:dyDescent="0.3">
      <c r="A24" s="46" t="s">
        <v>239</v>
      </c>
      <c r="B24" s="6">
        <v>431.07811423176997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27.024750999999998</v>
      </c>
      <c r="I24" s="102">
        <v>16.614999999999998</v>
      </c>
      <c r="J24" s="6">
        <v>387.43836323176998</v>
      </c>
      <c r="K24" s="108" t="e">
        <f>#REF!</f>
        <v>#REF!</v>
      </c>
      <c r="L24" s="105">
        <v>415.14484723176997</v>
      </c>
      <c r="M24" s="6">
        <v>15.933267000000001</v>
      </c>
    </row>
    <row r="25" spans="1:13" ht="16.5" customHeight="1" x14ac:dyDescent="0.3">
      <c r="A25" s="46" t="s">
        <v>240</v>
      </c>
      <c r="B25" s="100">
        <v>8314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906</v>
      </c>
      <c r="I25" s="94">
        <v>103</v>
      </c>
      <c r="J25" s="100">
        <v>7305</v>
      </c>
      <c r="K25" s="108" t="e">
        <f>#REF!</f>
        <v>#REF!</v>
      </c>
      <c r="L25" s="93">
        <v>0</v>
      </c>
      <c r="M25" s="100">
        <v>0</v>
      </c>
    </row>
    <row r="26" spans="1:13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f>#REF!</f>
        <v>#REF!</v>
      </c>
      <c r="L26" s="105">
        <v>0</v>
      </c>
      <c r="M26" s="6">
        <v>0</v>
      </c>
    </row>
    <row r="27" spans="1:13" ht="16.5" customHeight="1" x14ac:dyDescent="0.3">
      <c r="A27" s="46" t="s">
        <v>242</v>
      </c>
      <c r="B27" s="100">
        <v>160.41</v>
      </c>
      <c r="C27" s="94">
        <v>0</v>
      </c>
      <c r="D27" s="94">
        <v>0</v>
      </c>
      <c r="E27" s="94">
        <v>0</v>
      </c>
      <c r="F27" s="94">
        <v>0</v>
      </c>
      <c r="G27" s="94">
        <v>63.96</v>
      </c>
      <c r="H27" s="94">
        <v>90.11</v>
      </c>
      <c r="I27" s="94">
        <v>0</v>
      </c>
      <c r="J27" s="100">
        <v>6.34</v>
      </c>
      <c r="K27" s="108" t="e">
        <f>#REF!</f>
        <v>#REF!</v>
      </c>
      <c r="L27" s="93">
        <v>0</v>
      </c>
      <c r="M27" s="100">
        <v>0</v>
      </c>
    </row>
    <row r="28" spans="1:13" ht="16.5" customHeight="1" x14ac:dyDescent="0.3">
      <c r="A28" s="46" t="s">
        <v>243</v>
      </c>
      <c r="B28" s="6">
        <v>144.39183657000001</v>
      </c>
      <c r="C28" s="102">
        <v>0</v>
      </c>
      <c r="D28" s="102">
        <v>0</v>
      </c>
      <c r="E28" s="102">
        <v>0</v>
      </c>
      <c r="F28" s="102">
        <v>38.928776089999999</v>
      </c>
      <c r="G28" s="102">
        <v>0</v>
      </c>
      <c r="H28" s="102">
        <v>0</v>
      </c>
      <c r="I28" s="102">
        <v>0</v>
      </c>
      <c r="J28" s="6">
        <v>105.46306048</v>
      </c>
      <c r="K28" s="108" t="e">
        <f>#REF!</f>
        <v>#REF!</v>
      </c>
      <c r="L28" s="105">
        <v>130.59022901</v>
      </c>
      <c r="M28" s="6">
        <v>13.801607560000001</v>
      </c>
    </row>
    <row r="29" spans="1:13" ht="16.5" customHeight="1" x14ac:dyDescent="0.3">
      <c r="A29" s="46" t="s">
        <v>244</v>
      </c>
      <c r="B29" s="100">
        <v>1.68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1.68</v>
      </c>
      <c r="K29" s="108" t="e">
        <f>#REF!</f>
        <v>#REF!</v>
      </c>
      <c r="L29" s="93">
        <v>0</v>
      </c>
      <c r="M29" s="100">
        <v>1.68</v>
      </c>
    </row>
    <row r="30" spans="1:13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f>#REF!</f>
        <v>#REF!</v>
      </c>
      <c r="L30" s="105">
        <v>0</v>
      </c>
      <c r="M30" s="6">
        <v>0</v>
      </c>
    </row>
    <row r="31" spans="1:13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f>#REF!</f>
        <v>#REF!</v>
      </c>
      <c r="L31" s="93">
        <v>0</v>
      </c>
      <c r="M31" s="100">
        <v>0</v>
      </c>
    </row>
    <row r="32" spans="1:13" ht="16.5" customHeight="1" x14ac:dyDescent="0.3">
      <c r="A32" s="46" t="s">
        <v>247</v>
      </c>
      <c r="B32" s="6">
        <v>35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35</v>
      </c>
      <c r="J32" s="6">
        <v>0</v>
      </c>
      <c r="K32" s="108" t="e">
        <f>#REF!</f>
        <v>#REF!</v>
      </c>
      <c r="L32" s="105">
        <v>35</v>
      </c>
      <c r="M32" s="6">
        <v>0</v>
      </c>
    </row>
    <row r="33" spans="1:13" ht="16.5" customHeight="1" x14ac:dyDescent="0.3">
      <c r="A33" s="46" t="s">
        <v>248</v>
      </c>
      <c r="B33" s="100">
        <v>154.41999999999999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152.43</v>
      </c>
      <c r="J33" s="100">
        <v>2</v>
      </c>
      <c r="K33" s="108" t="e">
        <f>#REF!</f>
        <v>#REF!</v>
      </c>
      <c r="L33" s="93">
        <v>2</v>
      </c>
      <c r="M33" s="100">
        <v>0</v>
      </c>
    </row>
    <row r="34" spans="1:13" ht="16.5" customHeight="1" x14ac:dyDescent="0.3">
      <c r="A34" s="46" t="s">
        <v>249</v>
      </c>
      <c r="B34" s="6">
        <v>5600.56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136.96</v>
      </c>
      <c r="J34" s="6">
        <v>5463.6</v>
      </c>
      <c r="K34" s="108" t="e">
        <f>#REF!</f>
        <v>#REF!</v>
      </c>
      <c r="L34" s="105">
        <v>0</v>
      </c>
      <c r="M34" s="6">
        <v>0</v>
      </c>
    </row>
    <row r="35" spans="1:13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f>#REF!</f>
        <v>#REF!</v>
      </c>
      <c r="L35" s="93">
        <v>0</v>
      </c>
      <c r="M35" s="100">
        <v>0</v>
      </c>
    </row>
    <row r="36" spans="1:13" ht="16.5" customHeight="1" x14ac:dyDescent="0.3">
      <c r="A36" s="46" t="s">
        <v>251</v>
      </c>
      <c r="B36" s="6">
        <v>536.48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536.48</v>
      </c>
      <c r="K36" s="108" t="e">
        <f>#REF!</f>
        <v>#REF!</v>
      </c>
      <c r="L36" s="105">
        <v>536.48</v>
      </c>
      <c r="M36" s="6">
        <v>0</v>
      </c>
    </row>
    <row r="37" spans="1:13" ht="16.5" customHeight="1" x14ac:dyDescent="0.3">
      <c r="A37" s="47" t="s">
        <v>77</v>
      </c>
      <c r="B37" s="103">
        <v>66762.829950801693</v>
      </c>
      <c r="C37" s="97">
        <v>0</v>
      </c>
      <c r="D37" s="97">
        <v>0</v>
      </c>
      <c r="E37" s="97">
        <v>0</v>
      </c>
      <c r="F37" s="97">
        <v>38.928776089999999</v>
      </c>
      <c r="G37" s="97">
        <v>112.05</v>
      </c>
      <c r="H37" s="97">
        <v>1747.13475099999</v>
      </c>
      <c r="I37" s="97">
        <v>618.89499999999998</v>
      </c>
      <c r="J37" s="103">
        <v>20369.831423711701</v>
      </c>
      <c r="K37" s="109" t="e">
        <f>#REF!</f>
        <v>#REF!</v>
      </c>
      <c r="L37" s="96">
        <v>1386.21507624177</v>
      </c>
      <c r="M37" s="103">
        <v>40.414874560000001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U0GTvD3BUIF7zu17r1h3yPw1qPO+QQqXcTjCL37FIgh6bFVON9M/aO/f0ceOjyg186Fhc1dHFoYsMPMlyULa5w==" saltValue="ThjSEQYajncw9g4l9upYUQ==" spinCount="100000" sheet="1" objects="1" scenarios="1"/>
  <mergeCells count="1">
    <mergeCell ref="A1:B1"/>
  </mergeCells>
  <conditionalFormatting sqref="B8:M37">
    <cfRule type="cellIs" dxfId="248" priority="6" operator="between">
      <formula>0</formula>
      <formula>0.1</formula>
    </cfRule>
    <cfRule type="cellIs" dxfId="247" priority="7" operator="lessThan">
      <formula>0</formula>
    </cfRule>
    <cfRule type="cellIs" dxfId="246" priority="8" operator="greaterThanOrEqual">
      <formula>0.1</formula>
    </cfRule>
  </conditionalFormatting>
  <conditionalFormatting sqref="A1:XFD6 A38:XFD1048576 B8:XFD37 A7 K7 N7:XFD7">
    <cfRule type="cellIs" dxfId="245" priority="5" operator="between">
      <formula>-0.1</formula>
      <formula>0</formula>
    </cfRule>
  </conditionalFormatting>
  <conditionalFormatting sqref="A8:A37">
    <cfRule type="cellIs" dxfId="244" priority="4" operator="between">
      <formula>-0.1</formula>
      <formula>0</formula>
    </cfRule>
  </conditionalFormatting>
  <conditionalFormatting sqref="C7:J7">
    <cfRule type="cellIs" dxfId="243" priority="3" operator="between">
      <formula>-0.1</formula>
      <formula>0</formula>
    </cfRule>
  </conditionalFormatting>
  <conditionalFormatting sqref="L7:M7">
    <cfRule type="cellIs" dxfId="242" priority="2" operator="between">
      <formula>-0.1</formula>
      <formula>0</formula>
    </cfRule>
  </conditionalFormatting>
  <conditionalFormatting sqref="B7">
    <cfRule type="cellIs" dxfId="241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K39"/>
  <sheetViews>
    <sheetView showGridLines="0" showZeros="0" topLeftCell="A6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Contents'!B48</f>
        <v>Table 1.26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Contents'!A48&amp;", "&amp;'Table of Contents'!A3</f>
        <v>AIF: Total Redemptions of ETFs and Funds of Funds, 2017:Q1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1837.65</v>
      </c>
      <c r="H14" s="102">
        <v>207.29</v>
      </c>
      <c r="I14" s="102">
        <v>71.61</v>
      </c>
      <c r="J14" s="102">
        <v>1556.4</v>
      </c>
      <c r="K14" s="6">
        <v>2.35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280.08999999999997</v>
      </c>
      <c r="H21" s="94">
        <v>0</v>
      </c>
      <c r="I21" s="94">
        <v>0</v>
      </c>
      <c r="J21" s="94">
        <v>142.87</v>
      </c>
      <c r="K21" s="100">
        <v>137.22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9.44</v>
      </c>
      <c r="H22" s="102">
        <v>0</v>
      </c>
      <c r="I22" s="102">
        <v>0</v>
      </c>
      <c r="J22" s="102">
        <v>0</v>
      </c>
      <c r="K22" s="6">
        <v>9.44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4575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26.62139685</v>
      </c>
      <c r="H24" s="102">
        <v>1.0840000000000001</v>
      </c>
      <c r="I24" s="102">
        <v>1.9079999999999999</v>
      </c>
      <c r="J24" s="102">
        <v>0</v>
      </c>
      <c r="K24" s="6">
        <v>23.629396849999999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5469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6.4507827999999998</v>
      </c>
      <c r="H28" s="102">
        <v>0</v>
      </c>
      <c r="I28" s="102">
        <v>0.90233116000000002</v>
      </c>
      <c r="J28" s="102">
        <v>7.3571280000000003E-2</v>
      </c>
      <c r="K28" s="6">
        <v>5.4748803600000002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9.57</v>
      </c>
      <c r="C33" s="94">
        <v>9.57</v>
      </c>
      <c r="D33" s="94">
        <v>0</v>
      </c>
      <c r="E33" s="100">
        <v>0</v>
      </c>
      <c r="F33" s="108"/>
      <c r="G33" s="100">
        <v>352.08</v>
      </c>
      <c r="H33" s="94">
        <v>130.44</v>
      </c>
      <c r="I33" s="94">
        <v>69.11</v>
      </c>
      <c r="J33" s="94">
        <v>142.43</v>
      </c>
      <c r="K33" s="100">
        <v>10.1</v>
      </c>
    </row>
    <row r="34" spans="1:11" ht="16.5" customHeight="1" x14ac:dyDescent="0.3">
      <c r="A34" s="46" t="s">
        <v>249</v>
      </c>
      <c r="B34" s="6">
        <v>97.87</v>
      </c>
      <c r="C34" s="102">
        <v>0</v>
      </c>
      <c r="D34" s="102">
        <v>0</v>
      </c>
      <c r="E34" s="6">
        <v>97.87</v>
      </c>
      <c r="F34" s="108"/>
      <c r="G34" s="6">
        <v>511.65</v>
      </c>
      <c r="H34" s="102">
        <v>0</v>
      </c>
      <c r="I34" s="102">
        <v>0</v>
      </c>
      <c r="J34" s="102">
        <v>0</v>
      </c>
      <c r="K34" s="6">
        <v>511.65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4352.1099999999997</v>
      </c>
      <c r="H36" s="102">
        <v>539.58000000000004</v>
      </c>
      <c r="I36" s="102">
        <v>43.77</v>
      </c>
      <c r="J36" s="102">
        <v>3519.82</v>
      </c>
      <c r="K36" s="6">
        <v>248.94</v>
      </c>
    </row>
    <row r="37" spans="1:11" ht="16.5" customHeight="1" x14ac:dyDescent="0.3">
      <c r="A37" s="47" t="s">
        <v>77</v>
      </c>
      <c r="B37" s="103">
        <v>107.44</v>
      </c>
      <c r="C37" s="97">
        <v>9.57</v>
      </c>
      <c r="D37" s="97">
        <v>0</v>
      </c>
      <c r="E37" s="103">
        <v>97.87</v>
      </c>
      <c r="F37" s="109"/>
      <c r="G37" s="103">
        <v>17420.092179650001</v>
      </c>
      <c r="H37" s="97">
        <v>878.39400000000001</v>
      </c>
      <c r="I37" s="97">
        <v>187.30033115999899</v>
      </c>
      <c r="J37" s="97">
        <v>5361.5935712800001</v>
      </c>
      <c r="K37" s="103">
        <v>948.80427721000001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aJ3Yp6/G1oNbCegWUR89bHl83Z/i6gcljIeejCYn9BIFVreFGfUY1bbxA23rqnSEMDne93zbGJE++HMUdblizw==" saltValue="noB9HrEwhXMJebRR4FpAqw==" spinCount="100000" sheet="1" objects="1" scenarios="1"/>
  <mergeCells count="1">
    <mergeCell ref="A1:B1"/>
  </mergeCells>
  <conditionalFormatting sqref="B8:K37">
    <cfRule type="cellIs" dxfId="240" priority="7" operator="between">
      <formula>0</formula>
      <formula>0.1</formula>
    </cfRule>
    <cfRule type="cellIs" dxfId="239" priority="8" operator="lessThan">
      <formula>0</formula>
    </cfRule>
    <cfRule type="cellIs" dxfId="238" priority="9" operator="greaterThanOrEqual">
      <formula>0.1</formula>
    </cfRule>
  </conditionalFormatting>
  <conditionalFormatting sqref="A1:XFD6 A38:XFD1048576 B8:XFD37 A7 F7 L7:XFD7">
    <cfRule type="cellIs" dxfId="237" priority="6" operator="between">
      <formula>-0.1</formula>
      <formula>0</formula>
    </cfRule>
  </conditionalFormatting>
  <conditionalFormatting sqref="A8:A37">
    <cfRule type="cellIs" dxfId="236" priority="5" operator="between">
      <formula>-0.1</formula>
      <formula>0</formula>
    </cfRule>
  </conditionalFormatting>
  <conditionalFormatting sqref="C7:E7">
    <cfRule type="cellIs" dxfId="235" priority="4" operator="between">
      <formula>-0.1</formula>
      <formula>0</formula>
    </cfRule>
  </conditionalFormatting>
  <conditionalFormatting sqref="H7:K7">
    <cfRule type="cellIs" dxfId="234" priority="3" operator="between">
      <formula>-0.1</formula>
      <formula>0</formula>
    </cfRule>
  </conditionalFormatting>
  <conditionalFormatting sqref="B7">
    <cfRule type="cellIs" dxfId="233" priority="2" operator="between">
      <formula>-0.1</formula>
      <formula>0</formula>
    </cfRule>
  </conditionalFormatting>
  <conditionalFormatting sqref="G7">
    <cfRule type="cellIs" dxfId="23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K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Contents'!B49</f>
        <v>Table 1.27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Contents'!A49&amp;", "&amp;'Table of Contents'!A3</f>
        <v>AIF: Total Redemptions of Institutional Funds, 2017:Q1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11550.69</v>
      </c>
      <c r="C14" s="102">
        <v>3942.91</v>
      </c>
      <c r="D14" s="102">
        <v>4455.16</v>
      </c>
      <c r="E14" s="102">
        <v>2593.33</v>
      </c>
      <c r="F14" s="102">
        <v>218.01</v>
      </c>
      <c r="G14" s="102">
        <v>0</v>
      </c>
      <c r="H14" s="102">
        <v>48.09</v>
      </c>
      <c r="I14" s="102">
        <v>0</v>
      </c>
      <c r="J14" s="102">
        <v>0</v>
      </c>
      <c r="K14" s="6">
        <v>293.2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145.29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145.29</v>
      </c>
      <c r="K21" s="100">
        <v>0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238</v>
      </c>
      <c r="B23" s="100">
        <v>18750</v>
      </c>
      <c r="C23" s="94">
        <v>1336</v>
      </c>
      <c r="D23" s="94">
        <v>5288</v>
      </c>
      <c r="E23" s="94">
        <v>5889</v>
      </c>
      <c r="F23" s="94">
        <v>1143</v>
      </c>
      <c r="G23" s="94">
        <v>1050</v>
      </c>
      <c r="H23" s="94">
        <v>0</v>
      </c>
      <c r="I23" s="94">
        <v>252</v>
      </c>
      <c r="J23" s="94">
        <v>0</v>
      </c>
      <c r="K23" s="100">
        <v>3792</v>
      </c>
    </row>
    <row r="24" spans="1:11" ht="16.5" customHeight="1" x14ac:dyDescent="0.3">
      <c r="A24" s="46" t="s">
        <v>239</v>
      </c>
      <c r="B24" s="6">
        <v>1018.09078859177</v>
      </c>
      <c r="C24" s="102">
        <v>511.98948952000001</v>
      </c>
      <c r="D24" s="102">
        <v>27.73958988</v>
      </c>
      <c r="E24" s="102">
        <v>33.56287914</v>
      </c>
      <c r="F24" s="102">
        <v>0</v>
      </c>
      <c r="G24" s="102">
        <v>13.89771582</v>
      </c>
      <c r="H24" s="102">
        <v>0</v>
      </c>
      <c r="I24" s="102">
        <v>27.024750999999998</v>
      </c>
      <c r="J24" s="102">
        <v>16.614999999999998</v>
      </c>
      <c r="K24" s="6">
        <v>387.26136323177002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2.1059999999999999</v>
      </c>
      <c r="C30" s="102">
        <v>0</v>
      </c>
      <c r="D30" s="102">
        <v>0</v>
      </c>
      <c r="E30" s="102">
        <v>2.1059999999999999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3094.71</v>
      </c>
      <c r="C34" s="102">
        <v>0</v>
      </c>
      <c r="D34" s="102">
        <v>0</v>
      </c>
      <c r="E34" s="102">
        <v>0</v>
      </c>
      <c r="F34" s="102">
        <v>0</v>
      </c>
      <c r="G34" s="102">
        <v>164.7</v>
      </c>
      <c r="H34" s="102">
        <v>0</v>
      </c>
      <c r="I34" s="102">
        <v>0</v>
      </c>
      <c r="J34" s="102">
        <v>0</v>
      </c>
      <c r="K34" s="6">
        <v>2930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34560.886788591699</v>
      </c>
      <c r="C37" s="97">
        <v>5790.8994895199903</v>
      </c>
      <c r="D37" s="97">
        <v>9770.8995898800003</v>
      </c>
      <c r="E37" s="97">
        <v>8517.9988791399992</v>
      </c>
      <c r="F37" s="97">
        <v>1361.01</v>
      </c>
      <c r="G37" s="97">
        <v>1228.5977158200001</v>
      </c>
      <c r="H37" s="97">
        <v>48.09</v>
      </c>
      <c r="I37" s="97">
        <v>279.02475099999998</v>
      </c>
      <c r="J37" s="97">
        <v>161.905</v>
      </c>
      <c r="K37" s="103">
        <v>7402.4613632317696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JeXN/6ZzyeuZwkWljaXSaJrUJjJjwnP95LQCj4ENVw2EOVRL+ezVnF45CNF8aQQWtvQKuinxCKUq5ujYZWWMHw==" saltValue="Wfrm1j0WkjHFY/qh6pMBpg==" spinCount="100000" sheet="1" objects="1" scenarios="1"/>
  <mergeCells count="1">
    <mergeCell ref="A1:B1"/>
  </mergeCells>
  <conditionalFormatting sqref="B8:K37">
    <cfRule type="cellIs" dxfId="231" priority="5" operator="between">
      <formula>0</formula>
      <formula>0.1</formula>
    </cfRule>
    <cfRule type="cellIs" dxfId="230" priority="6" operator="lessThan">
      <formula>0</formula>
    </cfRule>
    <cfRule type="cellIs" dxfId="229" priority="7" operator="greaterThanOrEqual">
      <formula>0.1</formula>
    </cfRule>
  </conditionalFormatting>
  <conditionalFormatting sqref="A1:XFD6 A38:XFD1048576 B8:XFD37 A7 L7:XFD7">
    <cfRule type="cellIs" dxfId="228" priority="4" operator="between">
      <formula>-0.1</formula>
      <formula>0</formula>
    </cfRule>
  </conditionalFormatting>
  <conditionalFormatting sqref="A8:A37">
    <cfRule type="cellIs" dxfId="227" priority="3" operator="between">
      <formula>-0.1</formula>
      <formula>0</formula>
    </cfRule>
  </conditionalFormatting>
  <conditionalFormatting sqref="C7:K7">
    <cfRule type="cellIs" dxfId="226" priority="2" operator="between">
      <formula>-0.1</formula>
      <formula>0</formula>
    </cfRule>
  </conditionalFormatting>
  <conditionalFormatting sqref="B7">
    <cfRule type="cellIs" dxfId="225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39"/>
  <sheetViews>
    <sheetView showGridLines="0" showZeros="0" zoomScale="85" zoomScaleNormal="85" workbookViewId="0">
      <selection activeCell="B37" sqref="B3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68" t="str">
        <f>'Table of Contents'!B7</f>
        <v>Table 1.1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tr">
        <f>'Table of Contents'!A7&amp;", "&amp;'Table of Contents'!A3</f>
        <v>Total Net Assets, Net Sales and Number of UCITS and AIF, 2017:Q1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3">
      <c r="A8" s="46" t="s">
        <v>223</v>
      </c>
      <c r="B8" s="108">
        <v>176513.31200000001</v>
      </c>
      <c r="C8" s="111">
        <v>81199.625</v>
      </c>
      <c r="D8" s="108">
        <v>95313.687000000005</v>
      </c>
      <c r="E8" s="108"/>
      <c r="F8" s="108">
        <v>601.99900000000002</v>
      </c>
      <c r="G8" s="111">
        <v>-154.702</v>
      </c>
      <c r="H8" s="108">
        <v>756.70100000000002</v>
      </c>
      <c r="I8" s="155"/>
      <c r="J8" s="156">
        <v>2033</v>
      </c>
      <c r="K8" s="157">
        <v>1015</v>
      </c>
      <c r="L8" s="157">
        <v>1018</v>
      </c>
      <c r="M8" s="147"/>
    </row>
    <row r="9" spans="1:13" ht="16.5" customHeight="1" x14ac:dyDescent="0.3">
      <c r="A9" s="46" t="s">
        <v>224</v>
      </c>
      <c r="B9" s="100">
        <v>135847.708932557</v>
      </c>
      <c r="C9" s="94">
        <v>86860.64101069</v>
      </c>
      <c r="D9" s="100">
        <v>48987.067921866997</v>
      </c>
      <c r="E9" s="108"/>
      <c r="F9" s="100">
        <v>0</v>
      </c>
      <c r="G9" s="94">
        <v>0</v>
      </c>
      <c r="H9" s="100">
        <v>0</v>
      </c>
      <c r="I9" s="101"/>
      <c r="J9" s="122">
        <v>1164</v>
      </c>
      <c r="K9" s="123">
        <v>623</v>
      </c>
      <c r="L9" s="123">
        <v>541</v>
      </c>
      <c r="M9" s="147"/>
    </row>
    <row r="10" spans="1:13" ht="16.5" customHeight="1" x14ac:dyDescent="0.3">
      <c r="A10" s="46" t="s">
        <v>225</v>
      </c>
      <c r="B10" s="108">
        <v>559.17999999999995</v>
      </c>
      <c r="C10" s="111">
        <v>550.84</v>
      </c>
      <c r="D10" s="108">
        <v>8.34</v>
      </c>
      <c r="E10" s="108"/>
      <c r="F10" s="108">
        <v>22.01</v>
      </c>
      <c r="G10" s="111">
        <v>22.01</v>
      </c>
      <c r="H10" s="108">
        <v>0</v>
      </c>
      <c r="I10" s="155"/>
      <c r="J10" s="156">
        <v>114</v>
      </c>
      <c r="K10" s="157">
        <v>112</v>
      </c>
      <c r="L10" s="157">
        <v>2</v>
      </c>
      <c r="M10" s="147"/>
    </row>
    <row r="11" spans="1:13" ht="16.5" customHeight="1" x14ac:dyDescent="0.3">
      <c r="A11" s="46" t="s">
        <v>226</v>
      </c>
      <c r="B11" s="100">
        <v>2858.94</v>
      </c>
      <c r="C11" s="94">
        <v>2444.9499999999998</v>
      </c>
      <c r="D11" s="100">
        <v>413.99</v>
      </c>
      <c r="E11" s="108"/>
      <c r="F11" s="100">
        <v>-15.31</v>
      </c>
      <c r="G11" s="94">
        <v>-15.31</v>
      </c>
      <c r="H11" s="100">
        <v>0</v>
      </c>
      <c r="I11" s="101"/>
      <c r="J11" s="122">
        <v>125</v>
      </c>
      <c r="K11" s="123">
        <v>92</v>
      </c>
      <c r="L11" s="123">
        <v>33</v>
      </c>
      <c r="M11" s="147"/>
    </row>
    <row r="12" spans="1:13" ht="16.5" customHeight="1" x14ac:dyDescent="0.3">
      <c r="A12" s="46" t="s">
        <v>227</v>
      </c>
      <c r="B12" s="108">
        <v>2254</v>
      </c>
      <c r="C12" s="111">
        <v>114</v>
      </c>
      <c r="D12" s="108">
        <v>2140</v>
      </c>
      <c r="E12" s="108"/>
      <c r="F12" s="108">
        <v>-3</v>
      </c>
      <c r="G12" s="111">
        <v>4</v>
      </c>
      <c r="H12" s="108">
        <v>-7</v>
      </c>
      <c r="I12" s="155"/>
      <c r="J12" s="156">
        <v>185</v>
      </c>
      <c r="K12" s="157">
        <v>23</v>
      </c>
      <c r="L12" s="157">
        <v>162</v>
      </c>
      <c r="M12" s="147"/>
    </row>
    <row r="13" spans="1:13" ht="16.5" customHeight="1" x14ac:dyDescent="0.3">
      <c r="A13" s="46" t="s">
        <v>228</v>
      </c>
      <c r="B13" s="100">
        <v>9766.4699999999993</v>
      </c>
      <c r="C13" s="94">
        <v>9056.6200000000008</v>
      </c>
      <c r="D13" s="100">
        <v>709.84</v>
      </c>
      <c r="E13" s="108"/>
      <c r="F13" s="100">
        <v>386.05</v>
      </c>
      <c r="G13" s="94">
        <v>335.05</v>
      </c>
      <c r="H13" s="100">
        <v>51</v>
      </c>
      <c r="I13" s="101"/>
      <c r="J13" s="122">
        <v>144</v>
      </c>
      <c r="K13" s="123">
        <v>141</v>
      </c>
      <c r="L13" s="123">
        <v>3</v>
      </c>
      <c r="M13" s="147"/>
    </row>
    <row r="14" spans="1:13" ht="16.5" customHeight="1" x14ac:dyDescent="0.3">
      <c r="A14" s="46" t="s">
        <v>229</v>
      </c>
      <c r="B14" s="108">
        <v>281273.17</v>
      </c>
      <c r="C14" s="111">
        <v>119296.15</v>
      </c>
      <c r="D14" s="108">
        <v>161977.01999999999</v>
      </c>
      <c r="E14" s="108"/>
      <c r="F14" s="108">
        <v>-82.31</v>
      </c>
      <c r="G14" s="111">
        <v>1572.16</v>
      </c>
      <c r="H14" s="108">
        <v>-1654.47</v>
      </c>
      <c r="I14" s="155"/>
      <c r="J14" s="156">
        <v>978</v>
      </c>
      <c r="K14" s="157">
        <v>613</v>
      </c>
      <c r="L14" s="157">
        <v>365</v>
      </c>
      <c r="M14" s="147"/>
    </row>
    <row r="15" spans="1:13" ht="16.5" customHeight="1" x14ac:dyDescent="0.3">
      <c r="A15" s="46" t="s">
        <v>230</v>
      </c>
      <c r="B15" s="100">
        <v>110000.81110000001</v>
      </c>
      <c r="C15" s="94">
        <v>88809.431500000006</v>
      </c>
      <c r="D15" s="100">
        <v>21191.379570000001</v>
      </c>
      <c r="E15" s="108"/>
      <c r="F15" s="100">
        <v>972.20085659999995</v>
      </c>
      <c r="G15" s="94">
        <v>552.90607880000005</v>
      </c>
      <c r="H15" s="100">
        <v>419.29477780000002</v>
      </c>
      <c r="I15" s="101"/>
      <c r="J15" s="122">
        <v>459</v>
      </c>
      <c r="K15" s="123">
        <v>347</v>
      </c>
      <c r="L15" s="123">
        <v>112</v>
      </c>
      <c r="M15" s="147"/>
    </row>
    <row r="16" spans="1:13" ht="16.5" customHeight="1" x14ac:dyDescent="0.3">
      <c r="A16" s="46" t="s">
        <v>231</v>
      </c>
      <c r="B16" s="108">
        <v>1880168</v>
      </c>
      <c r="C16" s="111">
        <v>859593</v>
      </c>
      <c r="D16" s="108">
        <v>1020575</v>
      </c>
      <c r="E16" s="108"/>
      <c r="F16" s="108">
        <v>54500</v>
      </c>
      <c r="G16" s="111">
        <v>47600</v>
      </c>
      <c r="H16" s="108">
        <v>6900</v>
      </c>
      <c r="I16" s="155"/>
      <c r="J16" s="156">
        <v>10880</v>
      </c>
      <c r="K16" s="157">
        <v>3168</v>
      </c>
      <c r="L16" s="157">
        <v>7712</v>
      </c>
      <c r="M16" s="147"/>
    </row>
    <row r="17" spans="1:13" ht="16.5" customHeight="1" x14ac:dyDescent="0.3">
      <c r="A17" s="46" t="s">
        <v>232</v>
      </c>
      <c r="B17" s="100">
        <v>1937710.825</v>
      </c>
      <c r="C17" s="94">
        <v>344904.36700000003</v>
      </c>
      <c r="D17" s="100">
        <v>1592806.4580000001</v>
      </c>
      <c r="E17" s="108"/>
      <c r="F17" s="100">
        <v>31559.542000000001</v>
      </c>
      <c r="G17" s="94">
        <v>5226.0420000000004</v>
      </c>
      <c r="H17" s="100">
        <v>26333.5</v>
      </c>
      <c r="I17" s="101"/>
      <c r="J17" s="122">
        <v>6104</v>
      </c>
      <c r="K17" s="123">
        <v>1789</v>
      </c>
      <c r="L17" s="123">
        <v>4315</v>
      </c>
      <c r="M17" s="147"/>
    </row>
    <row r="18" spans="1:13" ht="16.5" customHeight="1" x14ac:dyDescent="0.3">
      <c r="A18" s="46" t="s">
        <v>233</v>
      </c>
      <c r="B18" s="108">
        <v>7194.2910000000002</v>
      </c>
      <c r="C18" s="111">
        <v>4428.7749999999996</v>
      </c>
      <c r="D18" s="108">
        <v>2765.5160000000001</v>
      </c>
      <c r="E18" s="108"/>
      <c r="F18" s="108">
        <v>1.47</v>
      </c>
      <c r="G18" s="111">
        <v>1.47</v>
      </c>
      <c r="H18" s="108">
        <v>0</v>
      </c>
      <c r="I18" s="155"/>
      <c r="J18" s="156">
        <v>166</v>
      </c>
      <c r="K18" s="157">
        <v>159</v>
      </c>
      <c r="L18" s="157">
        <v>7</v>
      </c>
      <c r="M18" s="147"/>
    </row>
    <row r="19" spans="1:13" ht="16.5" customHeight="1" x14ac:dyDescent="0.3">
      <c r="A19" s="46" t="s">
        <v>234</v>
      </c>
      <c r="B19" s="100">
        <v>19165.03</v>
      </c>
      <c r="C19" s="94">
        <v>1234.0899999999999</v>
      </c>
      <c r="D19" s="100">
        <v>17930.93</v>
      </c>
      <c r="E19" s="108"/>
      <c r="F19" s="100">
        <v>267.47000000000003</v>
      </c>
      <c r="G19" s="94">
        <v>41.87</v>
      </c>
      <c r="H19" s="100">
        <v>225.6</v>
      </c>
      <c r="I19" s="101"/>
      <c r="J19" s="122">
        <v>610</v>
      </c>
      <c r="K19" s="123">
        <v>25</v>
      </c>
      <c r="L19" s="123">
        <v>585</v>
      </c>
      <c r="M19" s="147"/>
    </row>
    <row r="20" spans="1:13" ht="16.5" customHeight="1" x14ac:dyDescent="0.3">
      <c r="A20" s="46" t="s">
        <v>235</v>
      </c>
      <c r="B20" s="108">
        <v>2204913</v>
      </c>
      <c r="C20" s="111">
        <v>1668435</v>
      </c>
      <c r="D20" s="108">
        <v>536478</v>
      </c>
      <c r="E20" s="108"/>
      <c r="F20" s="108">
        <v>71838</v>
      </c>
      <c r="G20" s="111">
        <v>55078</v>
      </c>
      <c r="H20" s="108">
        <v>16760</v>
      </c>
      <c r="I20" s="155"/>
      <c r="J20" s="156">
        <v>6541</v>
      </c>
      <c r="K20" s="157">
        <v>4100</v>
      </c>
      <c r="L20" s="157">
        <v>2441</v>
      </c>
      <c r="M20" s="147"/>
    </row>
    <row r="21" spans="1:13" ht="16.5" customHeight="1" x14ac:dyDescent="0.3">
      <c r="A21" s="46" t="s">
        <v>236</v>
      </c>
      <c r="B21" s="100">
        <v>302610.01</v>
      </c>
      <c r="C21" s="94">
        <v>239319.76</v>
      </c>
      <c r="D21" s="100">
        <v>63290.25</v>
      </c>
      <c r="E21" s="108"/>
      <c r="F21" s="100">
        <v>2747.2000000000098</v>
      </c>
      <c r="G21" s="94">
        <v>2987.4100000000099</v>
      </c>
      <c r="H21" s="100">
        <v>-240.21</v>
      </c>
      <c r="I21" s="101"/>
      <c r="J21" s="122">
        <v>1516</v>
      </c>
      <c r="K21" s="123">
        <v>962</v>
      </c>
      <c r="L21" s="123">
        <v>554</v>
      </c>
      <c r="M21" s="147"/>
    </row>
    <row r="22" spans="1:13" ht="16.5" customHeight="1" x14ac:dyDescent="0.3">
      <c r="A22" s="46" t="s">
        <v>237</v>
      </c>
      <c r="B22" s="108">
        <v>44794.42</v>
      </c>
      <c r="C22" s="111">
        <v>27227.4</v>
      </c>
      <c r="D22" s="108">
        <v>17567.02</v>
      </c>
      <c r="E22" s="108"/>
      <c r="F22" s="108">
        <v>355.46</v>
      </c>
      <c r="G22" s="111">
        <v>485.04</v>
      </c>
      <c r="H22" s="108">
        <v>-129.58000000000001</v>
      </c>
      <c r="I22" s="155"/>
      <c r="J22" s="156">
        <v>1360</v>
      </c>
      <c r="K22" s="157">
        <v>855</v>
      </c>
      <c r="L22" s="157">
        <v>505</v>
      </c>
      <c r="M22" s="147"/>
    </row>
    <row r="23" spans="1:13" ht="16.5" customHeight="1" x14ac:dyDescent="0.3">
      <c r="A23" s="46" t="s">
        <v>238</v>
      </c>
      <c r="B23" s="100">
        <v>3906027</v>
      </c>
      <c r="C23" s="94">
        <v>3257773</v>
      </c>
      <c r="D23" s="100">
        <v>648254</v>
      </c>
      <c r="E23" s="108"/>
      <c r="F23" s="100">
        <v>75016.000000000102</v>
      </c>
      <c r="G23" s="94">
        <v>61791.000000000102</v>
      </c>
      <c r="H23" s="100">
        <v>13225</v>
      </c>
      <c r="I23" s="101"/>
      <c r="J23" s="122">
        <v>14586</v>
      </c>
      <c r="K23" s="123">
        <v>9879</v>
      </c>
      <c r="L23" s="123">
        <v>4707</v>
      </c>
      <c r="M23" s="147"/>
    </row>
    <row r="24" spans="1:13" ht="16.5" customHeight="1" x14ac:dyDescent="0.3">
      <c r="A24" s="46" t="s">
        <v>239</v>
      </c>
      <c r="B24" s="108">
        <v>9598.6863811769108</v>
      </c>
      <c r="C24" s="111">
        <v>2369.7587056503498</v>
      </c>
      <c r="D24" s="108">
        <v>7228.9276755265601</v>
      </c>
      <c r="E24" s="108"/>
      <c r="F24" s="108">
        <v>-421.93361989702998</v>
      </c>
      <c r="G24" s="111">
        <v>-21.210006440701001</v>
      </c>
      <c r="H24" s="108">
        <v>-400.72361345632999</v>
      </c>
      <c r="I24" s="155"/>
      <c r="J24" s="156">
        <v>660</v>
      </c>
      <c r="K24" s="157">
        <v>100</v>
      </c>
      <c r="L24" s="157">
        <v>560</v>
      </c>
      <c r="M24" s="148"/>
    </row>
    <row r="25" spans="1:13" ht="16.5" customHeight="1" x14ac:dyDescent="0.3">
      <c r="A25" s="46" t="s">
        <v>240</v>
      </c>
      <c r="B25" s="100">
        <v>809992</v>
      </c>
      <c r="C25" s="94">
        <v>36561</v>
      </c>
      <c r="D25" s="100">
        <v>773431</v>
      </c>
      <c r="E25" s="108"/>
      <c r="F25" s="100">
        <v>-7660</v>
      </c>
      <c r="G25" s="94">
        <v>-1731</v>
      </c>
      <c r="H25" s="100">
        <v>-5929</v>
      </c>
      <c r="I25" s="101"/>
      <c r="J25" s="122">
        <v>1822</v>
      </c>
      <c r="K25" s="123">
        <v>106</v>
      </c>
      <c r="L25" s="123">
        <v>1716</v>
      </c>
      <c r="M25" s="147"/>
    </row>
    <row r="26" spans="1:13" ht="16.5" customHeight="1" x14ac:dyDescent="0.3">
      <c r="A26" s="46" t="s">
        <v>241</v>
      </c>
      <c r="B26" s="108">
        <v>113385.14</v>
      </c>
      <c r="C26" s="111">
        <v>113385.14</v>
      </c>
      <c r="D26" s="108">
        <v>0</v>
      </c>
      <c r="E26" s="108"/>
      <c r="F26" s="108">
        <v>3200.17</v>
      </c>
      <c r="G26" s="111">
        <v>3200.17</v>
      </c>
      <c r="H26" s="108">
        <v>0</v>
      </c>
      <c r="I26" s="155"/>
      <c r="J26" s="156">
        <v>715</v>
      </c>
      <c r="K26" s="157">
        <v>715</v>
      </c>
      <c r="L26" s="157">
        <v>0</v>
      </c>
      <c r="M26" s="147"/>
    </row>
    <row r="27" spans="1:13" ht="16.5" customHeight="1" x14ac:dyDescent="0.3">
      <c r="A27" s="46" t="s">
        <v>242</v>
      </c>
      <c r="B27" s="100">
        <v>64598.96</v>
      </c>
      <c r="C27" s="94">
        <v>22911.42</v>
      </c>
      <c r="D27" s="100">
        <v>41687.54</v>
      </c>
      <c r="E27" s="108"/>
      <c r="F27" s="100">
        <v>811.31</v>
      </c>
      <c r="G27" s="94">
        <v>148.22999999999999</v>
      </c>
      <c r="H27" s="100">
        <v>663.08</v>
      </c>
      <c r="I27" s="101"/>
      <c r="J27" s="122">
        <v>886</v>
      </c>
      <c r="K27" s="123">
        <v>321</v>
      </c>
      <c r="L27" s="123">
        <v>565</v>
      </c>
      <c r="M27" s="147"/>
    </row>
    <row r="28" spans="1:13" ht="16.5" customHeight="1" x14ac:dyDescent="0.3">
      <c r="A28" s="46" t="s">
        <v>243</v>
      </c>
      <c r="B28" s="108">
        <v>22184.041326865201</v>
      </c>
      <c r="C28" s="111">
        <v>8034.3171838151802</v>
      </c>
      <c r="D28" s="108">
        <v>14149.72414305</v>
      </c>
      <c r="E28" s="108"/>
      <c r="F28" s="108">
        <v>318.42087564500002</v>
      </c>
      <c r="G28" s="111">
        <v>678.76933725000004</v>
      </c>
      <c r="H28" s="108">
        <v>-360.34846160500001</v>
      </c>
      <c r="I28" s="155"/>
      <c r="J28" s="156">
        <v>404</v>
      </c>
      <c r="K28" s="157">
        <v>127</v>
      </c>
      <c r="L28" s="157">
        <v>277</v>
      </c>
      <c r="M28" s="147"/>
    </row>
    <row r="29" spans="1:13" ht="16.5" customHeight="1" x14ac:dyDescent="0.3">
      <c r="A29" s="46" t="s">
        <v>244</v>
      </c>
      <c r="B29" s="100">
        <v>9137.5</v>
      </c>
      <c r="C29" s="94">
        <v>4881.49</v>
      </c>
      <c r="D29" s="100">
        <v>4256.01</v>
      </c>
      <c r="E29" s="108"/>
      <c r="F29" s="100">
        <v>38.47</v>
      </c>
      <c r="G29" s="94">
        <v>38.479999999999997</v>
      </c>
      <c r="H29" s="100">
        <v>-0.01</v>
      </c>
      <c r="I29" s="101"/>
      <c r="J29" s="122">
        <v>99</v>
      </c>
      <c r="K29" s="123">
        <v>75</v>
      </c>
      <c r="L29" s="123">
        <v>24</v>
      </c>
      <c r="M29" s="147"/>
    </row>
    <row r="30" spans="1:13" ht="16.5" customHeight="1" x14ac:dyDescent="0.3">
      <c r="A30" s="46" t="s">
        <v>245</v>
      </c>
      <c r="B30" s="108">
        <v>6022.335</v>
      </c>
      <c r="C30" s="111">
        <v>4447.8029999999999</v>
      </c>
      <c r="D30" s="108">
        <v>1574.5319999999999</v>
      </c>
      <c r="E30" s="108"/>
      <c r="F30" s="108">
        <v>72.891000000000005</v>
      </c>
      <c r="G30" s="111">
        <v>47.758000000000003</v>
      </c>
      <c r="H30" s="108">
        <v>25.132999999999999</v>
      </c>
      <c r="I30" s="155"/>
      <c r="J30" s="156">
        <v>86</v>
      </c>
      <c r="K30" s="157">
        <v>69</v>
      </c>
      <c r="L30" s="157">
        <v>17</v>
      </c>
      <c r="M30" s="147"/>
    </row>
    <row r="31" spans="1:13" ht="16.5" customHeight="1" x14ac:dyDescent="0.3">
      <c r="A31" s="46" t="s">
        <v>246</v>
      </c>
      <c r="B31" s="100">
        <v>2585.4216000000001</v>
      </c>
      <c r="C31" s="94">
        <v>2585.4216000000001</v>
      </c>
      <c r="D31" s="100">
        <v>0</v>
      </c>
      <c r="E31" s="108"/>
      <c r="F31" s="100">
        <v>20.158300000000001</v>
      </c>
      <c r="G31" s="94">
        <v>20.158300000000001</v>
      </c>
      <c r="H31" s="100">
        <v>0</v>
      </c>
      <c r="I31" s="101"/>
      <c r="J31" s="122">
        <v>107</v>
      </c>
      <c r="K31" s="123">
        <v>107</v>
      </c>
      <c r="L31" s="123">
        <v>0</v>
      </c>
      <c r="M31" s="147"/>
    </row>
    <row r="32" spans="1:13" ht="16.5" customHeight="1" x14ac:dyDescent="0.3">
      <c r="A32" s="46" t="s">
        <v>247</v>
      </c>
      <c r="B32" s="108">
        <v>278482</v>
      </c>
      <c r="C32" s="111">
        <v>203338</v>
      </c>
      <c r="D32" s="108">
        <v>75144</v>
      </c>
      <c r="E32" s="108"/>
      <c r="F32" s="108">
        <v>6116</v>
      </c>
      <c r="G32" s="111">
        <v>5851</v>
      </c>
      <c r="H32" s="108">
        <v>265</v>
      </c>
      <c r="I32" s="155"/>
      <c r="J32" s="156">
        <v>2427</v>
      </c>
      <c r="K32" s="157">
        <v>1694</v>
      </c>
      <c r="L32" s="157">
        <v>733</v>
      </c>
      <c r="M32" s="147"/>
    </row>
    <row r="33" spans="1:13" ht="16.5" customHeight="1" x14ac:dyDescent="0.3">
      <c r="A33" s="46" t="s">
        <v>248</v>
      </c>
      <c r="B33" s="100">
        <v>321781.84999999998</v>
      </c>
      <c r="C33" s="94">
        <v>299423.01</v>
      </c>
      <c r="D33" s="100">
        <v>22358.85</v>
      </c>
      <c r="E33" s="108"/>
      <c r="F33" s="100">
        <v>2310.4699999999998</v>
      </c>
      <c r="G33" s="94">
        <v>2119.54</v>
      </c>
      <c r="H33" s="100">
        <v>190.93</v>
      </c>
      <c r="I33" s="101"/>
      <c r="J33" s="122">
        <v>613</v>
      </c>
      <c r="K33" s="123">
        <v>519</v>
      </c>
      <c r="L33" s="123">
        <v>94</v>
      </c>
      <c r="M33" s="147"/>
    </row>
    <row r="34" spans="1:13" ht="16.5" customHeight="1" x14ac:dyDescent="0.3">
      <c r="A34" s="46" t="s">
        <v>249</v>
      </c>
      <c r="B34" s="108">
        <v>561181.35</v>
      </c>
      <c r="C34" s="111">
        <v>458469.74</v>
      </c>
      <c r="D34" s="108">
        <v>102711.62</v>
      </c>
      <c r="E34" s="108"/>
      <c r="F34" s="108">
        <v>3529.7</v>
      </c>
      <c r="G34" s="111">
        <v>2507.65</v>
      </c>
      <c r="H34" s="108">
        <v>1022.04</v>
      </c>
      <c r="I34" s="155"/>
      <c r="J34" s="156">
        <v>1037</v>
      </c>
      <c r="K34" s="157">
        <v>870</v>
      </c>
      <c r="L34" s="157">
        <v>167</v>
      </c>
      <c r="M34" s="147"/>
    </row>
    <row r="35" spans="1:13" ht="16.5" customHeight="1" x14ac:dyDescent="0.3">
      <c r="A35" s="46" t="s">
        <v>250</v>
      </c>
      <c r="B35" s="100">
        <v>27377.34</v>
      </c>
      <c r="C35" s="94">
        <v>11354.24</v>
      </c>
      <c r="D35" s="100">
        <v>16023.1</v>
      </c>
      <c r="E35" s="108"/>
      <c r="F35" s="100">
        <v>25.11</v>
      </c>
      <c r="G35" s="94">
        <v>17.41</v>
      </c>
      <c r="H35" s="100">
        <v>7.7</v>
      </c>
      <c r="I35" s="101"/>
      <c r="J35" s="122">
        <v>441</v>
      </c>
      <c r="K35" s="123">
        <v>390</v>
      </c>
      <c r="L35" s="123">
        <v>51</v>
      </c>
      <c r="M35" s="147"/>
    </row>
    <row r="36" spans="1:13" ht="16.5" customHeight="1" x14ac:dyDescent="0.3">
      <c r="A36" s="46" t="s">
        <v>251</v>
      </c>
      <c r="B36" s="108">
        <v>1547181.72</v>
      </c>
      <c r="C36" s="111">
        <v>1152553.6299999999</v>
      </c>
      <c r="D36" s="108">
        <v>394628.09</v>
      </c>
      <c r="E36" s="108"/>
      <c r="F36" s="108">
        <v>15649</v>
      </c>
      <c r="G36" s="111">
        <v>13956.3</v>
      </c>
      <c r="H36" s="108">
        <v>1692.7</v>
      </c>
      <c r="I36" s="155"/>
      <c r="J36" s="156">
        <v>2978</v>
      </c>
      <c r="K36" s="157">
        <v>1974</v>
      </c>
      <c r="L36" s="157">
        <v>1004</v>
      </c>
      <c r="M36" s="147"/>
    </row>
    <row r="37" spans="1:13" ht="16.5" customHeight="1" x14ac:dyDescent="0.3">
      <c r="A37" s="46" t="s">
        <v>77</v>
      </c>
      <c r="B37" s="125">
        <v>14795164.5123406</v>
      </c>
      <c r="C37" s="126">
        <v>9111562.6200001501</v>
      </c>
      <c r="D37" s="125">
        <v>5683601.8923104396</v>
      </c>
      <c r="E37" s="109"/>
      <c r="F37" s="125">
        <v>262176.54841234803</v>
      </c>
      <c r="G37" s="126">
        <v>202360.20170960901</v>
      </c>
      <c r="H37" s="125">
        <v>59816.336702738598</v>
      </c>
      <c r="I37" s="101"/>
      <c r="J37" s="125">
        <v>59240</v>
      </c>
      <c r="K37" s="126">
        <v>30970</v>
      </c>
      <c r="L37" s="125">
        <v>28270</v>
      </c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O1Zq4Phy7PxvPyY8cpD4CqqlPfoQPlZfW36iHztaA03bBE94mcxT19i/sS0IfqT7tckSQcVVS35KKzAyOwz3Dw==" saltValue="/oeTQw9DKDcpaiiGq0g1SQ==" spinCount="100000" sheet="1" objects="1" scenarios="1"/>
  <mergeCells count="1">
    <mergeCell ref="A1:B1"/>
  </mergeCells>
  <conditionalFormatting sqref="B8:H36">
    <cfRule type="cellIs" dxfId="497" priority="14" operator="between">
      <formula>0</formula>
      <formula>0.1</formula>
    </cfRule>
    <cfRule type="cellIs" dxfId="496" priority="15" operator="lessThan">
      <formula>0</formula>
    </cfRule>
    <cfRule type="cellIs" dxfId="495" priority="16" operator="greaterThanOrEqual">
      <formula>0.1</formula>
    </cfRule>
  </conditionalFormatting>
  <conditionalFormatting sqref="A38:XFD1048576 M37:XFD37 A1:XFD8 B9:XFD36 A9:A37">
    <cfRule type="cellIs" dxfId="494" priority="13" operator="between">
      <formula>-0.1</formula>
      <formula>0</formula>
    </cfRule>
  </conditionalFormatting>
  <conditionalFormatting sqref="F37:H37">
    <cfRule type="cellIs" dxfId="493" priority="1" operator="between">
      <formula>-0.1</formula>
      <formula>0</formula>
    </cfRule>
  </conditionalFormatting>
  <conditionalFormatting sqref="E37">
    <cfRule type="cellIs" dxfId="492" priority="10" operator="between">
      <formula>0</formula>
      <formula>0.1</formula>
    </cfRule>
    <cfRule type="cellIs" dxfId="491" priority="11" operator="lessThan">
      <formula>0</formula>
    </cfRule>
    <cfRule type="cellIs" dxfId="490" priority="12" operator="greaterThanOrEqual">
      <formula>0.1</formula>
    </cfRule>
  </conditionalFormatting>
  <conditionalFormatting sqref="E37 I37">
    <cfRule type="cellIs" dxfId="489" priority="9" operator="between">
      <formula>-0.1</formula>
      <formula>0</formula>
    </cfRule>
  </conditionalFormatting>
  <conditionalFormatting sqref="B37:D37">
    <cfRule type="cellIs" dxfId="488" priority="6" operator="between">
      <formula>0</formula>
      <formula>0.1</formula>
    </cfRule>
    <cfRule type="cellIs" dxfId="487" priority="7" operator="lessThan">
      <formula>0</formula>
    </cfRule>
    <cfRule type="cellIs" dxfId="486" priority="8" operator="greaterThanOrEqual">
      <formula>0.1</formula>
    </cfRule>
  </conditionalFormatting>
  <conditionalFormatting sqref="B37:D37">
    <cfRule type="cellIs" dxfId="485" priority="5" operator="between">
      <formula>-0.1</formula>
      <formula>0</formula>
    </cfRule>
  </conditionalFormatting>
  <conditionalFormatting sqref="F37:H37">
    <cfRule type="cellIs" dxfId="484" priority="2" operator="between">
      <formula>0</formula>
      <formula>0.1</formula>
    </cfRule>
    <cfRule type="cellIs" dxfId="483" priority="3" operator="lessThan">
      <formula>0</formula>
    </cfRule>
    <cfRule type="cellIs" dxfId="482" priority="4" operator="greaterThanOrEqual">
      <formula>0.1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A1:J38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tr">
        <f>'Table of Contents'!B52</f>
        <v>Table 1.28</v>
      </c>
      <c r="B1" s="168"/>
      <c r="C1" s="59"/>
    </row>
    <row r="2" spans="1:10" ht="16.5" customHeight="1" x14ac:dyDescent="0.3">
      <c r="A2" s="4" t="str">
        <f>"UCITS &amp; AIF: "&amp;"Net sales year to date as of "&amp;'Table of Contents'!A3:C3</f>
        <v>UCITS &amp; AIF: Net sales year to date as of 2017:Q1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142">
        <v>601.99900000000002</v>
      </c>
      <c r="C8" s="142">
        <v>56.34</v>
      </c>
      <c r="D8" s="142">
        <v>-518.07799999999997</v>
      </c>
      <c r="E8" s="142">
        <v>772.23500000000001</v>
      </c>
      <c r="F8" s="142">
        <v>-5.7480000000000002</v>
      </c>
      <c r="G8" s="142">
        <v>-76.920999999999992</v>
      </c>
      <c r="H8" s="142">
        <v>103.355</v>
      </c>
      <c r="I8" s="142">
        <v>240.834</v>
      </c>
      <c r="J8" s="142">
        <v>29.982000000000003</v>
      </c>
    </row>
    <row r="9" spans="1:10" ht="16.5" customHeight="1" x14ac:dyDescent="0.3">
      <c r="A9" s="46" t="s">
        <v>224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3">
      <c r="A10" s="46" t="s">
        <v>225</v>
      </c>
      <c r="B10" s="142">
        <v>22.01</v>
      </c>
      <c r="C10" s="142">
        <v>6.19</v>
      </c>
      <c r="D10" s="142">
        <v>2.5299999999999998</v>
      </c>
      <c r="E10" s="142">
        <v>17.25</v>
      </c>
      <c r="F10" s="142">
        <v>-3.95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226</v>
      </c>
      <c r="B11" s="93">
        <v>-15.31</v>
      </c>
      <c r="C11" s="93">
        <v>15.9</v>
      </c>
      <c r="D11" s="93">
        <v>156.97</v>
      </c>
      <c r="E11" s="93">
        <v>7.63</v>
      </c>
      <c r="F11" s="93">
        <v>-206.11</v>
      </c>
      <c r="G11" s="93">
        <v>0</v>
      </c>
      <c r="H11" s="93">
        <v>0</v>
      </c>
      <c r="I11" s="93">
        <v>0</v>
      </c>
      <c r="J11" s="95">
        <v>10.3</v>
      </c>
    </row>
    <row r="12" spans="1:10" ht="16.5" customHeight="1" x14ac:dyDescent="0.3">
      <c r="A12" s="46" t="s">
        <v>227</v>
      </c>
      <c r="B12" s="142">
        <v>-3</v>
      </c>
      <c r="C12" s="142">
        <v>1</v>
      </c>
      <c r="D12" s="142">
        <v>1</v>
      </c>
      <c r="E12" s="142">
        <v>-1</v>
      </c>
      <c r="F12" s="142">
        <v>0</v>
      </c>
      <c r="G12" s="142">
        <v>0</v>
      </c>
      <c r="H12" s="142">
        <v>0</v>
      </c>
      <c r="I12" s="142">
        <v>-10</v>
      </c>
      <c r="J12" s="142">
        <v>6</v>
      </c>
    </row>
    <row r="13" spans="1:10" ht="16.5" customHeight="1" x14ac:dyDescent="0.3">
      <c r="A13" s="46" t="s">
        <v>228</v>
      </c>
      <c r="B13" s="93">
        <v>386.05</v>
      </c>
      <c r="C13" s="93">
        <v>29.22</v>
      </c>
      <c r="D13" s="93">
        <v>7.97</v>
      </c>
      <c r="E13" s="93">
        <v>219.03</v>
      </c>
      <c r="F13" s="93">
        <v>45.85</v>
      </c>
      <c r="G13" s="93">
        <v>-0.11</v>
      </c>
      <c r="H13" s="93">
        <v>0</v>
      </c>
      <c r="I13" s="93">
        <v>51</v>
      </c>
      <c r="J13" s="95">
        <v>33.08</v>
      </c>
    </row>
    <row r="14" spans="1:10" ht="16.5" customHeight="1" x14ac:dyDescent="0.3">
      <c r="A14" s="46" t="s">
        <v>229</v>
      </c>
      <c r="B14" s="142">
        <v>-82.309999999999945</v>
      </c>
      <c r="C14" s="142">
        <v>3854.67</v>
      </c>
      <c r="D14" s="142">
        <v>-2939.3199999999997</v>
      </c>
      <c r="E14" s="142">
        <v>-819.61000000000013</v>
      </c>
      <c r="F14" s="142">
        <v>-203.95000000000002</v>
      </c>
      <c r="G14" s="142">
        <v>0</v>
      </c>
      <c r="H14" s="142">
        <v>11.7</v>
      </c>
      <c r="I14" s="142">
        <v>0</v>
      </c>
      <c r="J14" s="142">
        <v>14.200000000000003</v>
      </c>
    </row>
    <row r="15" spans="1:10" ht="16.5" customHeight="1" x14ac:dyDescent="0.3">
      <c r="A15" s="46" t="s">
        <v>230</v>
      </c>
      <c r="B15" s="93">
        <v>972.20085660000007</v>
      </c>
      <c r="C15" s="93">
        <v>-397.50019900000007</v>
      </c>
      <c r="D15" s="93">
        <v>705.40529589999994</v>
      </c>
      <c r="E15" s="93">
        <v>474.32740409999997</v>
      </c>
      <c r="F15" s="93">
        <v>8.206341029999999</v>
      </c>
      <c r="G15" s="93">
        <v>-3.1209822200000001</v>
      </c>
      <c r="H15" s="93">
        <v>0</v>
      </c>
      <c r="I15" s="93">
        <v>4.5988399999999999E-2</v>
      </c>
      <c r="J15" s="95">
        <v>184.83700896000002</v>
      </c>
    </row>
    <row r="16" spans="1:10" ht="16.5" customHeight="1" x14ac:dyDescent="0.3">
      <c r="A16" s="46" t="s">
        <v>231</v>
      </c>
      <c r="B16" s="142">
        <v>54500</v>
      </c>
      <c r="C16" s="142">
        <v>2600</v>
      </c>
      <c r="D16" s="142">
        <v>15200</v>
      </c>
      <c r="E16" s="142">
        <v>1300</v>
      </c>
      <c r="F16" s="142">
        <v>33300</v>
      </c>
      <c r="G16" s="142">
        <v>2100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232</v>
      </c>
      <c r="B17" s="93">
        <v>31559.542000000001</v>
      </c>
      <c r="C17" s="93">
        <v>2435.424</v>
      </c>
      <c r="D17" s="93">
        <v>6335.3990000000003</v>
      </c>
      <c r="E17" s="93">
        <v>13755.593999999999</v>
      </c>
      <c r="F17" s="93">
        <v>-176.62799999999999</v>
      </c>
      <c r="G17" s="93">
        <v>0.2</v>
      </c>
      <c r="H17" s="93">
        <v>-91.93</v>
      </c>
      <c r="I17" s="93">
        <v>4603.4049999999997</v>
      </c>
      <c r="J17" s="95">
        <v>4698.0780000000004</v>
      </c>
    </row>
    <row r="18" spans="1:10" ht="16.5" customHeight="1" x14ac:dyDescent="0.3">
      <c r="A18" s="46" t="s">
        <v>233</v>
      </c>
      <c r="B18" s="142">
        <v>1.47</v>
      </c>
      <c r="C18" s="142">
        <v>7.609</v>
      </c>
      <c r="D18" s="142">
        <v>-19.529</v>
      </c>
      <c r="E18" s="142">
        <v>-15.77</v>
      </c>
      <c r="F18" s="142">
        <v>42.71</v>
      </c>
      <c r="G18" s="142">
        <v>0</v>
      </c>
      <c r="H18" s="142">
        <v>0</v>
      </c>
      <c r="I18" s="142">
        <v>0</v>
      </c>
      <c r="J18" s="142">
        <v>-13.55</v>
      </c>
    </row>
    <row r="19" spans="1:10" ht="16.5" customHeight="1" x14ac:dyDescent="0.3">
      <c r="A19" s="46" t="s">
        <v>234</v>
      </c>
      <c r="B19" s="93">
        <v>267.46999999999997</v>
      </c>
      <c r="C19" s="93">
        <v>56.69</v>
      </c>
      <c r="D19" s="93">
        <v>-267.91999999999996</v>
      </c>
      <c r="E19" s="93">
        <v>-59.330000000000005</v>
      </c>
      <c r="F19" s="93">
        <v>-232.69</v>
      </c>
      <c r="G19" s="93">
        <v>-33.340000000000003</v>
      </c>
      <c r="H19" s="93">
        <v>313.61</v>
      </c>
      <c r="I19" s="93">
        <v>308.83</v>
      </c>
      <c r="J19" s="95">
        <v>181.62</v>
      </c>
    </row>
    <row r="20" spans="1:10" ht="16.5" customHeight="1" x14ac:dyDescent="0.3">
      <c r="A20" s="46" t="s">
        <v>235</v>
      </c>
      <c r="B20" s="142">
        <v>71838</v>
      </c>
      <c r="C20" s="142">
        <v>13887</v>
      </c>
      <c r="D20" s="142">
        <v>30346</v>
      </c>
      <c r="E20" s="142">
        <v>2365</v>
      </c>
      <c r="F20" s="142">
        <v>7080</v>
      </c>
      <c r="G20" s="142">
        <v>0</v>
      </c>
      <c r="H20" s="142">
        <v>0</v>
      </c>
      <c r="I20" s="142">
        <v>465</v>
      </c>
      <c r="J20" s="142">
        <v>17695</v>
      </c>
    </row>
    <row r="21" spans="1:10" ht="16.5" customHeight="1" x14ac:dyDescent="0.3">
      <c r="A21" s="46" t="s">
        <v>236</v>
      </c>
      <c r="B21" s="93">
        <v>2747.2000000000098</v>
      </c>
      <c r="C21" s="93">
        <v>-321.74</v>
      </c>
      <c r="D21" s="93">
        <v>2376.7000000000098</v>
      </c>
      <c r="E21" s="93">
        <v>4409.9799999999996</v>
      </c>
      <c r="F21" s="93">
        <v>-556.99</v>
      </c>
      <c r="G21" s="93">
        <v>-85.16</v>
      </c>
      <c r="H21" s="93">
        <v>-2972.3</v>
      </c>
      <c r="I21" s="93">
        <v>0</v>
      </c>
      <c r="J21" s="95">
        <v>-103.29</v>
      </c>
    </row>
    <row r="22" spans="1:10" ht="16.5" customHeight="1" x14ac:dyDescent="0.3">
      <c r="A22" s="46" t="s">
        <v>237</v>
      </c>
      <c r="B22" s="142">
        <v>355.46000000000004</v>
      </c>
      <c r="C22" s="142">
        <v>292.45999999999998</v>
      </c>
      <c r="D22" s="142">
        <v>172.59</v>
      </c>
      <c r="E22" s="142">
        <v>-312.38</v>
      </c>
      <c r="F22" s="142">
        <v>99.54</v>
      </c>
      <c r="G22" s="142">
        <v>0</v>
      </c>
      <c r="H22" s="142">
        <v>25.15</v>
      </c>
      <c r="I22" s="142">
        <v>10.72</v>
      </c>
      <c r="J22" s="142">
        <v>67.38</v>
      </c>
    </row>
    <row r="23" spans="1:10" ht="16.5" customHeight="1" x14ac:dyDescent="0.3">
      <c r="A23" s="46" t="s">
        <v>238</v>
      </c>
      <c r="B23" s="93">
        <v>75016.000000000102</v>
      </c>
      <c r="C23" s="93">
        <v>683</v>
      </c>
      <c r="D23" s="93">
        <v>28694</v>
      </c>
      <c r="E23" s="93">
        <v>20174</v>
      </c>
      <c r="F23" s="93">
        <v>12490.0000000001</v>
      </c>
      <c r="G23" s="93">
        <v>0</v>
      </c>
      <c r="H23" s="93">
        <v>0</v>
      </c>
      <c r="I23" s="93">
        <v>1820</v>
      </c>
      <c r="J23" s="95">
        <v>11155</v>
      </c>
    </row>
    <row r="24" spans="1:10" ht="16.5" customHeight="1" x14ac:dyDescent="0.3">
      <c r="A24" s="46" t="s">
        <v>239</v>
      </c>
      <c r="B24" s="142">
        <v>-421.93361989703101</v>
      </c>
      <c r="C24" s="142">
        <v>-438.56664618999997</v>
      </c>
      <c r="D24" s="142">
        <v>62.4324391354413</v>
      </c>
      <c r="E24" s="142">
        <v>-95.08902857999999</v>
      </c>
      <c r="F24" s="142">
        <v>-2.8140000000000001</v>
      </c>
      <c r="G24" s="142">
        <v>0</v>
      </c>
      <c r="H24" s="142">
        <v>-0.51300000000000001</v>
      </c>
      <c r="I24" s="142">
        <v>20.831317869999999</v>
      </c>
      <c r="J24" s="142">
        <v>31.785297867529199</v>
      </c>
    </row>
    <row r="25" spans="1:10" ht="16.5" customHeight="1" x14ac:dyDescent="0.3">
      <c r="A25" s="46" t="s">
        <v>240</v>
      </c>
      <c r="B25" s="93">
        <v>-7660</v>
      </c>
      <c r="C25" s="93">
        <v>-8334</v>
      </c>
      <c r="D25" s="93">
        <v>-2596</v>
      </c>
      <c r="E25" s="93">
        <v>-433</v>
      </c>
      <c r="F25" s="93">
        <v>0</v>
      </c>
      <c r="G25" s="93">
        <v>0</v>
      </c>
      <c r="H25" s="93">
        <v>0</v>
      </c>
      <c r="I25" s="93">
        <v>-50</v>
      </c>
      <c r="J25" s="95">
        <v>3753</v>
      </c>
    </row>
    <row r="26" spans="1:10" ht="16.5" customHeight="1" x14ac:dyDescent="0.3">
      <c r="A26" s="46" t="s">
        <v>241</v>
      </c>
      <c r="B26" s="142">
        <v>3200.17</v>
      </c>
      <c r="C26" s="142">
        <v>1416.03</v>
      </c>
      <c r="D26" s="142">
        <v>1406.35</v>
      </c>
      <c r="E26" s="142">
        <v>169.31</v>
      </c>
      <c r="F26" s="142">
        <v>167.87</v>
      </c>
      <c r="G26" s="142">
        <v>0</v>
      </c>
      <c r="H26" s="142">
        <v>0</v>
      </c>
      <c r="I26" s="142">
        <v>0</v>
      </c>
      <c r="J26" s="142">
        <v>40.6</v>
      </c>
    </row>
    <row r="27" spans="1:10" ht="16.5" customHeight="1" x14ac:dyDescent="0.3">
      <c r="A27" s="46" t="s">
        <v>242</v>
      </c>
      <c r="B27" s="93">
        <v>811.31000000000006</v>
      </c>
      <c r="C27" s="93">
        <v>43.84</v>
      </c>
      <c r="D27" s="93">
        <v>224.19000000000003</v>
      </c>
      <c r="E27" s="93">
        <v>174.36</v>
      </c>
      <c r="F27" s="93">
        <v>71.83</v>
      </c>
      <c r="G27" s="93">
        <v>0</v>
      </c>
      <c r="H27" s="93">
        <v>262.52</v>
      </c>
      <c r="I27" s="93">
        <v>38.97</v>
      </c>
      <c r="J27" s="95">
        <v>-4.42</v>
      </c>
    </row>
    <row r="28" spans="1:10" ht="16.5" customHeight="1" x14ac:dyDescent="0.3">
      <c r="A28" s="46" t="s">
        <v>243</v>
      </c>
      <c r="B28" s="142">
        <v>318.42087564500002</v>
      </c>
      <c r="C28" s="142">
        <v>38.320372280000001</v>
      </c>
      <c r="D28" s="142">
        <v>22.942897329999997</v>
      </c>
      <c r="E28" s="142">
        <v>74.49209209</v>
      </c>
      <c r="F28" s="142">
        <v>-470.85541045999997</v>
      </c>
      <c r="G28" s="142">
        <v>-1.06774868</v>
      </c>
      <c r="H28" s="142">
        <v>-2.9431669249999999</v>
      </c>
      <c r="I28" s="142">
        <v>0</v>
      </c>
      <c r="J28" s="142">
        <v>657.53184001</v>
      </c>
    </row>
    <row r="29" spans="1:10" ht="16.5" customHeight="1" x14ac:dyDescent="0.3">
      <c r="A29" s="46" t="s">
        <v>244</v>
      </c>
      <c r="B29" s="93">
        <v>38.47</v>
      </c>
      <c r="C29" s="93">
        <v>2.96</v>
      </c>
      <c r="D29" s="93">
        <v>-10.31</v>
      </c>
      <c r="E29" s="93">
        <v>22.15</v>
      </c>
      <c r="F29" s="93">
        <v>2.63</v>
      </c>
      <c r="G29" s="93">
        <v>2.4099999999999997</v>
      </c>
      <c r="H29" s="93">
        <v>2.88</v>
      </c>
      <c r="I29" s="93">
        <v>0</v>
      </c>
      <c r="J29" s="95">
        <v>15.750000000000002</v>
      </c>
    </row>
    <row r="30" spans="1:10" ht="16.5" customHeight="1" x14ac:dyDescent="0.3">
      <c r="A30" s="46" t="s">
        <v>245</v>
      </c>
      <c r="B30" s="142">
        <v>72.891000000000005</v>
      </c>
      <c r="C30" s="142">
        <v>-48.916000000000004</v>
      </c>
      <c r="D30" s="142">
        <v>24.513999999999999</v>
      </c>
      <c r="E30" s="142">
        <v>73.724000000000004</v>
      </c>
      <c r="F30" s="142">
        <v>-41.611000000000004</v>
      </c>
      <c r="G30" s="142">
        <v>0</v>
      </c>
      <c r="H30" s="142">
        <v>0</v>
      </c>
      <c r="I30" s="142">
        <v>65.180000000000007</v>
      </c>
      <c r="J30" s="142">
        <v>0</v>
      </c>
    </row>
    <row r="31" spans="1:10" ht="16.5" customHeight="1" x14ac:dyDescent="0.3">
      <c r="A31" s="46" t="s">
        <v>246</v>
      </c>
      <c r="B31" s="93">
        <v>20.158300000000001</v>
      </c>
      <c r="C31" s="93">
        <v>36.287100000000002</v>
      </c>
      <c r="D31" s="93">
        <v>-2.9215</v>
      </c>
      <c r="E31" s="93">
        <v>20.758500000000002</v>
      </c>
      <c r="F31" s="93">
        <v>-34.170299999999997</v>
      </c>
      <c r="G31" s="93">
        <v>0</v>
      </c>
      <c r="H31" s="93">
        <v>0</v>
      </c>
      <c r="I31" s="93">
        <v>0</v>
      </c>
      <c r="J31" s="95">
        <v>0.20449999999999999</v>
      </c>
    </row>
    <row r="32" spans="1:10" ht="16.5" customHeight="1" x14ac:dyDescent="0.3">
      <c r="A32" s="46" t="s">
        <v>247</v>
      </c>
      <c r="B32" s="142">
        <v>6116</v>
      </c>
      <c r="C32" s="142">
        <v>5375</v>
      </c>
      <c r="D32" s="142">
        <v>-2540</v>
      </c>
      <c r="E32" s="142">
        <v>2566</v>
      </c>
      <c r="F32" s="142">
        <v>-557</v>
      </c>
      <c r="G32" s="142">
        <v>354</v>
      </c>
      <c r="H32" s="142">
        <v>846</v>
      </c>
      <c r="I32" s="142">
        <v>0</v>
      </c>
      <c r="J32" s="142">
        <v>72</v>
      </c>
    </row>
    <row r="33" spans="1:10" ht="16.5" customHeight="1" x14ac:dyDescent="0.3">
      <c r="A33" s="46" t="s">
        <v>248</v>
      </c>
      <c r="B33" s="93">
        <v>2310.4699999999998</v>
      </c>
      <c r="C33" s="93">
        <v>1585.79</v>
      </c>
      <c r="D33" s="93">
        <v>533.76</v>
      </c>
      <c r="E33" s="93">
        <v>546.90000000000009</v>
      </c>
      <c r="F33" s="93">
        <v>-423.3</v>
      </c>
      <c r="G33" s="93">
        <v>0</v>
      </c>
      <c r="H33" s="93">
        <v>-10.629999999999999</v>
      </c>
      <c r="I33" s="93">
        <v>0</v>
      </c>
      <c r="J33" s="95">
        <v>77.95</v>
      </c>
    </row>
    <row r="34" spans="1:10" ht="16.5" customHeight="1" x14ac:dyDescent="0.3">
      <c r="A34" s="46" t="s">
        <v>249</v>
      </c>
      <c r="B34" s="142">
        <v>3529.69</v>
      </c>
      <c r="C34" s="142">
        <v>-753.72</v>
      </c>
      <c r="D34" s="142">
        <v>2085.17</v>
      </c>
      <c r="E34" s="142">
        <v>998.62</v>
      </c>
      <c r="F34" s="142">
        <v>177.58</v>
      </c>
      <c r="G34" s="142">
        <v>0</v>
      </c>
      <c r="H34" s="142">
        <v>0</v>
      </c>
      <c r="I34" s="142">
        <v>512.46</v>
      </c>
      <c r="J34" s="142">
        <v>509.59</v>
      </c>
    </row>
    <row r="35" spans="1:10" ht="16.5" customHeight="1" x14ac:dyDescent="0.3">
      <c r="A35" s="46" t="s">
        <v>250</v>
      </c>
      <c r="B35" s="93">
        <v>25.11</v>
      </c>
      <c r="C35" s="93">
        <v>16.190000000000001</v>
      </c>
      <c r="D35" s="93">
        <v>-104.42</v>
      </c>
      <c r="E35" s="93">
        <v>68.8</v>
      </c>
      <c r="F35" s="93">
        <v>-97.73</v>
      </c>
      <c r="G35" s="93">
        <v>7.59</v>
      </c>
      <c r="H35" s="93">
        <v>3.66</v>
      </c>
      <c r="I35" s="93">
        <v>7.46</v>
      </c>
      <c r="J35" s="95">
        <v>123.55</v>
      </c>
    </row>
    <row r="36" spans="1:10" ht="16.5" customHeight="1" x14ac:dyDescent="0.3">
      <c r="A36" s="46" t="s">
        <v>251</v>
      </c>
      <c r="B36" s="142">
        <v>15649</v>
      </c>
      <c r="C36" s="142">
        <v>-177.91000000000003</v>
      </c>
      <c r="D36" s="142">
        <v>6316.12</v>
      </c>
      <c r="E36" s="142">
        <v>4006.38</v>
      </c>
      <c r="F36" s="142">
        <v>1378.21</v>
      </c>
      <c r="G36" s="142">
        <v>-94.899999999999991</v>
      </c>
      <c r="H36" s="142">
        <v>2669.94</v>
      </c>
      <c r="I36" s="142">
        <v>-635.84</v>
      </c>
      <c r="J36" s="142">
        <v>2186.9900000000002</v>
      </c>
    </row>
    <row r="37" spans="1:10" ht="16.5" customHeight="1" x14ac:dyDescent="0.3">
      <c r="A37" s="47" t="s">
        <v>77</v>
      </c>
      <c r="B37" s="96">
        <v>262176.53841234761</v>
      </c>
      <c r="C37" s="96">
        <v>21967.567627089898</v>
      </c>
      <c r="D37" s="96">
        <v>85675.545132365398</v>
      </c>
      <c r="E37" s="96">
        <v>50480.361967609904</v>
      </c>
      <c r="F37" s="96">
        <v>51850.879630570096</v>
      </c>
      <c r="G37" s="96">
        <v>2169.5802690999999</v>
      </c>
      <c r="H37" s="96">
        <v>1160.498833075</v>
      </c>
      <c r="I37" s="96">
        <v>7448.8963062700004</v>
      </c>
      <c r="J37" s="98">
        <v>41423.16864683749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tqjrfwR0vXh6wJ3+sHvSz2tU0V/foM+UxhmSpSon5R5k9QOvnTmxRMAGXkRgd1YrOnZ0w/wLaXzB1wnaBt51nw==" saltValue="m7UfrlYd808Fdok7f+HY4g==" spinCount="100000" sheet="1" objects="1" scenarios="1"/>
  <mergeCells count="1">
    <mergeCell ref="A1:B1"/>
  </mergeCells>
  <conditionalFormatting sqref="B8:J37">
    <cfRule type="cellIs" dxfId="224" priority="5" operator="between">
      <formula>0</formula>
      <formula>0.1</formula>
    </cfRule>
    <cfRule type="cellIs" dxfId="223" priority="6" operator="lessThan">
      <formula>0</formula>
    </cfRule>
    <cfRule type="cellIs" dxfId="222" priority="7" operator="greaterThanOrEqual">
      <formula>0.1</formula>
    </cfRule>
  </conditionalFormatting>
  <conditionalFormatting sqref="A1:XFD6 A38:XFD1048576 B8:XFD37 A7 K7:XFD7">
    <cfRule type="cellIs" dxfId="221" priority="4" operator="between">
      <formula>-0.1</formula>
      <formula>0</formula>
    </cfRule>
  </conditionalFormatting>
  <conditionalFormatting sqref="A8:A37">
    <cfRule type="cellIs" dxfId="220" priority="3" operator="between">
      <formula>-0.1</formula>
      <formula>0</formula>
    </cfRule>
  </conditionalFormatting>
  <conditionalFormatting sqref="C7:J7">
    <cfRule type="cellIs" dxfId="219" priority="2" operator="between">
      <formula>-0.1</formula>
      <formula>0</formula>
    </cfRule>
  </conditionalFormatting>
  <conditionalFormatting sqref="B7">
    <cfRule type="cellIs" dxfId="218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I38"/>
  <sheetViews>
    <sheetView showGridLines="0" showZeros="0" zoomScale="85" zoomScaleNormal="85" workbookViewId="0">
      <selection activeCell="B37" sqref="B37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Contents'!B53</f>
        <v>Table 1.29</v>
      </c>
      <c r="B1" s="168"/>
      <c r="C1" s="59"/>
    </row>
    <row r="2" spans="1:9" ht="16.5" customHeight="1" x14ac:dyDescent="0.3">
      <c r="A2" s="4" t="str">
        <f>"UCITS: "&amp;"Net sales year to date as of "&amp;'Table of Contents'!A3:C3</f>
        <v>UCITS: Net sales year to date as of 2017:Q1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142">
        <v>-154.702</v>
      </c>
      <c r="C8" s="142">
        <v>26.318999999999999</v>
      </c>
      <c r="D8" s="142">
        <v>-617.38099999999997</v>
      </c>
      <c r="E8" s="142">
        <v>416.601</v>
      </c>
      <c r="F8" s="142">
        <v>-5.7480000000000002</v>
      </c>
      <c r="G8" s="142">
        <v>-49.44</v>
      </c>
      <c r="H8" s="142">
        <v>48.344000000000001</v>
      </c>
      <c r="I8" s="143">
        <v>26.603000000000002</v>
      </c>
    </row>
    <row r="9" spans="1:9" ht="16.5" customHeight="1" x14ac:dyDescent="0.3">
      <c r="A9" s="46" t="s">
        <v>224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3">
      <c r="A10" s="46" t="s">
        <v>225</v>
      </c>
      <c r="B10" s="142">
        <v>22.01</v>
      </c>
      <c r="C10" s="142">
        <v>6.19</v>
      </c>
      <c r="D10" s="142">
        <v>2.5299999999999998</v>
      </c>
      <c r="E10" s="142">
        <v>17.25</v>
      </c>
      <c r="F10" s="142">
        <v>-3.95</v>
      </c>
      <c r="G10" s="142">
        <v>0</v>
      </c>
      <c r="H10" s="142">
        <v>0</v>
      </c>
      <c r="I10" s="143">
        <v>0</v>
      </c>
    </row>
    <row r="11" spans="1:9" ht="16.5" customHeight="1" x14ac:dyDescent="0.3">
      <c r="A11" s="46" t="s">
        <v>226</v>
      </c>
      <c r="B11" s="93">
        <v>-15.31</v>
      </c>
      <c r="C11" s="93">
        <v>15.9</v>
      </c>
      <c r="D11" s="93">
        <v>156.97</v>
      </c>
      <c r="E11" s="93">
        <v>7.63</v>
      </c>
      <c r="F11" s="93">
        <v>-206.11</v>
      </c>
      <c r="G11" s="93">
        <v>0</v>
      </c>
      <c r="H11" s="93">
        <v>0</v>
      </c>
      <c r="I11" s="95">
        <v>10.3</v>
      </c>
    </row>
    <row r="12" spans="1:9" ht="16.5" customHeight="1" x14ac:dyDescent="0.3">
      <c r="A12" s="46" t="s">
        <v>227</v>
      </c>
      <c r="B12" s="142">
        <v>4</v>
      </c>
      <c r="C12" s="142">
        <v>0</v>
      </c>
      <c r="D12" s="142">
        <v>1</v>
      </c>
      <c r="E12" s="142">
        <v>3</v>
      </c>
      <c r="F12" s="142">
        <v>0</v>
      </c>
      <c r="G12" s="142">
        <v>0</v>
      </c>
      <c r="H12" s="142">
        <v>0</v>
      </c>
      <c r="I12" s="143">
        <v>0</v>
      </c>
    </row>
    <row r="13" spans="1:9" ht="16.5" customHeight="1" x14ac:dyDescent="0.3">
      <c r="A13" s="46" t="s">
        <v>228</v>
      </c>
      <c r="B13" s="93">
        <v>335.05</v>
      </c>
      <c r="C13" s="93">
        <v>29.22</v>
      </c>
      <c r="D13" s="93">
        <v>7.97</v>
      </c>
      <c r="E13" s="93">
        <v>219.03</v>
      </c>
      <c r="F13" s="93">
        <v>45.85</v>
      </c>
      <c r="G13" s="93">
        <v>-0.11</v>
      </c>
      <c r="H13" s="93">
        <v>0</v>
      </c>
      <c r="I13" s="95">
        <v>33.08</v>
      </c>
    </row>
    <row r="14" spans="1:9" ht="16.5" customHeight="1" x14ac:dyDescent="0.3">
      <c r="A14" s="46" t="s">
        <v>229</v>
      </c>
      <c r="B14" s="142">
        <v>1572.16</v>
      </c>
      <c r="C14" s="142">
        <v>1652.12</v>
      </c>
      <c r="D14" s="142">
        <v>-1064.06</v>
      </c>
      <c r="E14" s="142">
        <v>951.77</v>
      </c>
      <c r="F14" s="142">
        <v>-1.59</v>
      </c>
      <c r="G14" s="142">
        <v>0</v>
      </c>
      <c r="H14" s="142">
        <v>0</v>
      </c>
      <c r="I14" s="143">
        <v>33.92</v>
      </c>
    </row>
    <row r="15" spans="1:9" ht="16.5" customHeight="1" x14ac:dyDescent="0.3">
      <c r="A15" s="46" t="s">
        <v>230</v>
      </c>
      <c r="B15" s="93">
        <v>552.90607880000005</v>
      </c>
      <c r="C15" s="93">
        <v>-256.60353300000003</v>
      </c>
      <c r="D15" s="93">
        <v>604.24956959999997</v>
      </c>
      <c r="E15" s="93">
        <v>170.1939892</v>
      </c>
      <c r="F15" s="93">
        <v>7.1685264699999998</v>
      </c>
      <c r="G15" s="93">
        <v>0</v>
      </c>
      <c r="H15" s="93">
        <v>0</v>
      </c>
      <c r="I15" s="95">
        <v>27.89752666</v>
      </c>
    </row>
    <row r="16" spans="1:9" ht="16.5" customHeight="1" x14ac:dyDescent="0.3">
      <c r="A16" s="46" t="s">
        <v>231</v>
      </c>
      <c r="B16" s="142">
        <v>47600</v>
      </c>
      <c r="C16" s="142">
        <v>4900</v>
      </c>
      <c r="D16" s="142">
        <v>10400</v>
      </c>
      <c r="E16" s="142">
        <v>800</v>
      </c>
      <c r="F16" s="142">
        <v>31500</v>
      </c>
      <c r="G16" s="142">
        <v>0</v>
      </c>
      <c r="H16" s="142">
        <v>0</v>
      </c>
      <c r="I16" s="143">
        <v>0</v>
      </c>
    </row>
    <row r="17" spans="1:9" ht="16.5" customHeight="1" x14ac:dyDescent="0.3">
      <c r="A17" s="46" t="s">
        <v>232</v>
      </c>
      <c r="B17" s="93">
        <v>5226.0420000000004</v>
      </c>
      <c r="C17" s="93">
        <v>1763.1010000000001</v>
      </c>
      <c r="D17" s="93">
        <v>788.93399999999997</v>
      </c>
      <c r="E17" s="93">
        <v>2958.123</v>
      </c>
      <c r="F17" s="93">
        <v>-176.5</v>
      </c>
      <c r="G17" s="93">
        <v>0.2</v>
      </c>
      <c r="H17" s="93">
        <v>10.166</v>
      </c>
      <c r="I17" s="95">
        <v>-117.982</v>
      </c>
    </row>
    <row r="18" spans="1:9" ht="16.5" customHeight="1" x14ac:dyDescent="0.3">
      <c r="A18" s="46" t="s">
        <v>233</v>
      </c>
      <c r="B18" s="142">
        <v>1.47</v>
      </c>
      <c r="C18" s="142">
        <v>7.609</v>
      </c>
      <c r="D18" s="142">
        <v>-19.529</v>
      </c>
      <c r="E18" s="142">
        <v>-15.77</v>
      </c>
      <c r="F18" s="142">
        <v>42.71</v>
      </c>
      <c r="G18" s="142">
        <v>0</v>
      </c>
      <c r="H18" s="142">
        <v>0</v>
      </c>
      <c r="I18" s="143">
        <v>-13.55</v>
      </c>
    </row>
    <row r="19" spans="1:9" ht="16.5" customHeight="1" x14ac:dyDescent="0.3">
      <c r="A19" s="46" t="s">
        <v>234</v>
      </c>
      <c r="B19" s="93">
        <v>41.87</v>
      </c>
      <c r="C19" s="93">
        <v>7.05</v>
      </c>
      <c r="D19" s="93">
        <v>-5.0199999999999996</v>
      </c>
      <c r="E19" s="93">
        <v>14.62</v>
      </c>
      <c r="F19" s="93">
        <v>0</v>
      </c>
      <c r="G19" s="93">
        <v>0</v>
      </c>
      <c r="H19" s="93">
        <v>28.92</v>
      </c>
      <c r="I19" s="95">
        <v>-3.69</v>
      </c>
    </row>
    <row r="20" spans="1:9" ht="16.5" customHeight="1" x14ac:dyDescent="0.3">
      <c r="A20" s="46" t="s">
        <v>235</v>
      </c>
      <c r="B20" s="142">
        <v>55078</v>
      </c>
      <c r="C20" s="142">
        <v>13887</v>
      </c>
      <c r="D20" s="142">
        <v>30346</v>
      </c>
      <c r="E20" s="142">
        <v>2365</v>
      </c>
      <c r="F20" s="142">
        <v>6400</v>
      </c>
      <c r="G20" s="142">
        <v>0</v>
      </c>
      <c r="H20" s="142">
        <v>0</v>
      </c>
      <c r="I20" s="143">
        <v>2081</v>
      </c>
    </row>
    <row r="21" spans="1:9" ht="16.5" customHeight="1" x14ac:dyDescent="0.3">
      <c r="A21" s="46" t="s">
        <v>236</v>
      </c>
      <c r="B21" s="93">
        <v>2987.4100000000099</v>
      </c>
      <c r="C21" s="93">
        <v>-321.74</v>
      </c>
      <c r="D21" s="93">
        <v>2376.7000000000098</v>
      </c>
      <c r="E21" s="93">
        <v>4409.9799999999996</v>
      </c>
      <c r="F21" s="93">
        <v>-556.99</v>
      </c>
      <c r="G21" s="93">
        <v>-85.16</v>
      </c>
      <c r="H21" s="93">
        <v>-2835.38</v>
      </c>
      <c r="I21" s="95">
        <v>0</v>
      </c>
    </row>
    <row r="22" spans="1:9" ht="16.5" customHeight="1" x14ac:dyDescent="0.3">
      <c r="A22" s="46" t="s">
        <v>237</v>
      </c>
      <c r="B22" s="142">
        <v>485.04</v>
      </c>
      <c r="C22" s="142">
        <v>184.54</v>
      </c>
      <c r="D22" s="142">
        <v>111.61</v>
      </c>
      <c r="E22" s="142">
        <v>57.33</v>
      </c>
      <c r="F22" s="142">
        <v>99.54</v>
      </c>
      <c r="G22" s="142">
        <v>0</v>
      </c>
      <c r="H22" s="142">
        <v>1.32</v>
      </c>
      <c r="I22" s="143">
        <v>30.69</v>
      </c>
    </row>
    <row r="23" spans="1:9" ht="16.5" customHeight="1" x14ac:dyDescent="0.3">
      <c r="A23" s="46" t="s">
        <v>238</v>
      </c>
      <c r="B23" s="93">
        <v>61791.000000000102</v>
      </c>
      <c r="C23" s="93">
        <v>1513</v>
      </c>
      <c r="D23" s="93">
        <v>24337</v>
      </c>
      <c r="E23" s="93">
        <v>18676</v>
      </c>
      <c r="F23" s="93">
        <v>12864.0000000001</v>
      </c>
      <c r="G23" s="93">
        <v>0</v>
      </c>
      <c r="H23" s="93">
        <v>0</v>
      </c>
      <c r="I23" s="95">
        <v>4401</v>
      </c>
    </row>
    <row r="24" spans="1:9" ht="16.5" customHeight="1" x14ac:dyDescent="0.3">
      <c r="A24" s="46" t="s">
        <v>239</v>
      </c>
      <c r="B24" s="142">
        <v>-21.210006440701001</v>
      </c>
      <c r="C24" s="142">
        <v>-9.9878470000000004</v>
      </c>
      <c r="D24" s="142">
        <v>41.040999999999997</v>
      </c>
      <c r="E24" s="142">
        <v>-77.524129439999996</v>
      </c>
      <c r="F24" s="142">
        <v>-2.8140000000000001</v>
      </c>
      <c r="G24" s="142">
        <v>0</v>
      </c>
      <c r="H24" s="142">
        <v>8.2000000000000003E-2</v>
      </c>
      <c r="I24" s="143">
        <v>27.992969999299198</v>
      </c>
    </row>
    <row r="25" spans="1:9" ht="16.5" customHeight="1" x14ac:dyDescent="0.3">
      <c r="A25" s="46" t="s">
        <v>240</v>
      </c>
      <c r="B25" s="93">
        <v>-1731</v>
      </c>
      <c r="C25" s="93">
        <v>-1039</v>
      </c>
      <c r="D25" s="93">
        <v>-756</v>
      </c>
      <c r="E25" s="93">
        <v>68</v>
      </c>
      <c r="F25" s="93">
        <v>0</v>
      </c>
      <c r="G25" s="93">
        <v>0</v>
      </c>
      <c r="H25" s="93">
        <v>0</v>
      </c>
      <c r="I25" s="95">
        <v>-4</v>
      </c>
    </row>
    <row r="26" spans="1:9" ht="16.5" customHeight="1" x14ac:dyDescent="0.3">
      <c r="A26" s="46" t="s">
        <v>241</v>
      </c>
      <c r="B26" s="142">
        <v>3200.17</v>
      </c>
      <c r="C26" s="142">
        <v>1416.03</v>
      </c>
      <c r="D26" s="142">
        <v>1406.35</v>
      </c>
      <c r="E26" s="142">
        <v>169.31</v>
      </c>
      <c r="F26" s="142">
        <v>167.87</v>
      </c>
      <c r="G26" s="142">
        <v>0</v>
      </c>
      <c r="H26" s="142">
        <v>0</v>
      </c>
      <c r="I26" s="143">
        <v>40.6</v>
      </c>
    </row>
    <row r="27" spans="1:9" ht="16.5" customHeight="1" x14ac:dyDescent="0.3">
      <c r="A27" s="46" t="s">
        <v>242</v>
      </c>
      <c r="B27" s="93">
        <v>148.22999999999999</v>
      </c>
      <c r="C27" s="93">
        <v>63.9</v>
      </c>
      <c r="D27" s="93">
        <v>-48.1</v>
      </c>
      <c r="E27" s="93">
        <v>46.59</v>
      </c>
      <c r="F27" s="93">
        <v>76.25</v>
      </c>
      <c r="G27" s="93">
        <v>0</v>
      </c>
      <c r="H27" s="93">
        <v>6.65</v>
      </c>
      <c r="I27" s="95">
        <v>2.93</v>
      </c>
    </row>
    <row r="28" spans="1:9" ht="16.5" customHeight="1" x14ac:dyDescent="0.3">
      <c r="A28" s="46" t="s">
        <v>243</v>
      </c>
      <c r="B28" s="142">
        <v>678.76933725000004</v>
      </c>
      <c r="C28" s="142">
        <v>38.193510320000001</v>
      </c>
      <c r="D28" s="142">
        <v>25.559356099999999</v>
      </c>
      <c r="E28" s="142">
        <v>74.539668939999999</v>
      </c>
      <c r="F28" s="142">
        <v>-24.206952569999999</v>
      </c>
      <c r="G28" s="142">
        <v>0</v>
      </c>
      <c r="H28" s="142">
        <v>0</v>
      </c>
      <c r="I28" s="143">
        <v>564.68375446000005</v>
      </c>
    </row>
    <row r="29" spans="1:9" ht="16.5" customHeight="1" x14ac:dyDescent="0.3">
      <c r="A29" s="46" t="s">
        <v>244</v>
      </c>
      <c r="B29" s="93">
        <v>38.479999999999997</v>
      </c>
      <c r="C29" s="93">
        <v>2.96</v>
      </c>
      <c r="D29" s="93">
        <v>-10.31</v>
      </c>
      <c r="E29" s="93">
        <v>22.27</v>
      </c>
      <c r="F29" s="93">
        <v>2.63</v>
      </c>
      <c r="G29" s="93">
        <v>2.0099999999999998</v>
      </c>
      <c r="H29" s="93">
        <v>2.88</v>
      </c>
      <c r="I29" s="95">
        <v>16.03</v>
      </c>
    </row>
    <row r="30" spans="1:9" ht="16.5" customHeight="1" x14ac:dyDescent="0.3">
      <c r="A30" s="46" t="s">
        <v>245</v>
      </c>
      <c r="B30" s="142">
        <v>47.758000000000003</v>
      </c>
      <c r="C30" s="142">
        <v>-49.569000000000003</v>
      </c>
      <c r="D30" s="142">
        <v>24.143999999999998</v>
      </c>
      <c r="E30" s="142">
        <v>74.188000000000002</v>
      </c>
      <c r="F30" s="142">
        <v>-1.0049999999999999</v>
      </c>
      <c r="G30" s="142">
        <v>0</v>
      </c>
      <c r="H30" s="142">
        <v>0</v>
      </c>
      <c r="I30" s="143">
        <v>0</v>
      </c>
    </row>
    <row r="31" spans="1:9" ht="16.5" customHeight="1" x14ac:dyDescent="0.3">
      <c r="A31" s="46" t="s">
        <v>246</v>
      </c>
      <c r="B31" s="93">
        <v>20.158300000000001</v>
      </c>
      <c r="C31" s="93">
        <v>36.287100000000002</v>
      </c>
      <c r="D31" s="93">
        <v>-2.9215</v>
      </c>
      <c r="E31" s="93">
        <v>20.758500000000002</v>
      </c>
      <c r="F31" s="93">
        <v>-34.170299999999997</v>
      </c>
      <c r="G31" s="93">
        <v>0</v>
      </c>
      <c r="H31" s="93">
        <v>0</v>
      </c>
      <c r="I31" s="95">
        <v>0.20449999999999999</v>
      </c>
    </row>
    <row r="32" spans="1:9" ht="16.5" customHeight="1" x14ac:dyDescent="0.3">
      <c r="A32" s="46" t="s">
        <v>247</v>
      </c>
      <c r="B32" s="142">
        <v>5851</v>
      </c>
      <c r="C32" s="142">
        <v>4936</v>
      </c>
      <c r="D32" s="142">
        <v>-1777</v>
      </c>
      <c r="E32" s="142">
        <v>2577</v>
      </c>
      <c r="F32" s="142">
        <v>-557</v>
      </c>
      <c r="G32" s="142">
        <v>-111</v>
      </c>
      <c r="H32" s="142">
        <v>783</v>
      </c>
      <c r="I32" s="143">
        <v>0</v>
      </c>
    </row>
    <row r="33" spans="1:9" ht="16.5" customHeight="1" x14ac:dyDescent="0.3">
      <c r="A33" s="46" t="s">
        <v>248</v>
      </c>
      <c r="B33" s="93">
        <v>2119.54</v>
      </c>
      <c r="C33" s="93">
        <v>1513</v>
      </c>
      <c r="D33" s="93">
        <v>492.94</v>
      </c>
      <c r="E33" s="93">
        <v>539.96</v>
      </c>
      <c r="F33" s="93">
        <v>-419.72</v>
      </c>
      <c r="G33" s="93">
        <v>0</v>
      </c>
      <c r="H33" s="93">
        <v>-6.63</v>
      </c>
      <c r="I33" s="95">
        <v>0</v>
      </c>
    </row>
    <row r="34" spans="1:9" ht="16.5" customHeight="1" x14ac:dyDescent="0.3">
      <c r="A34" s="46" t="s">
        <v>249</v>
      </c>
      <c r="B34" s="142">
        <v>2507.65</v>
      </c>
      <c r="C34" s="142">
        <v>-753.72</v>
      </c>
      <c r="D34" s="142">
        <v>2085.17</v>
      </c>
      <c r="E34" s="142">
        <v>998.62</v>
      </c>
      <c r="F34" s="142">
        <v>177.58</v>
      </c>
      <c r="G34" s="142">
        <v>0</v>
      </c>
      <c r="H34" s="142">
        <v>0</v>
      </c>
      <c r="I34" s="143">
        <v>0</v>
      </c>
    </row>
    <row r="35" spans="1:9" ht="16.5" customHeight="1" x14ac:dyDescent="0.3">
      <c r="A35" s="46" t="s">
        <v>250</v>
      </c>
      <c r="B35" s="93">
        <v>17.41</v>
      </c>
      <c r="C35" s="93">
        <v>16.190000000000001</v>
      </c>
      <c r="D35" s="93">
        <v>-104.42</v>
      </c>
      <c r="E35" s="93">
        <v>68.8</v>
      </c>
      <c r="F35" s="93">
        <v>-97.73</v>
      </c>
      <c r="G35" s="93">
        <v>7.59</v>
      </c>
      <c r="H35" s="93">
        <v>3.66</v>
      </c>
      <c r="I35" s="95">
        <v>123.31</v>
      </c>
    </row>
    <row r="36" spans="1:9" ht="16.5" customHeight="1" x14ac:dyDescent="0.3">
      <c r="A36" s="46" t="s">
        <v>251</v>
      </c>
      <c r="B36" s="142">
        <v>13956.3</v>
      </c>
      <c r="C36" s="142">
        <v>-388.36</v>
      </c>
      <c r="D36" s="142">
        <v>6063.2</v>
      </c>
      <c r="E36" s="142">
        <v>2288.17</v>
      </c>
      <c r="F36" s="142">
        <v>1506.14</v>
      </c>
      <c r="G36" s="142">
        <v>-16.13</v>
      </c>
      <c r="H36" s="142">
        <v>2635.59</v>
      </c>
      <c r="I36" s="143">
        <v>1867.68</v>
      </c>
    </row>
    <row r="37" spans="1:9" ht="16.5" customHeight="1" x14ac:dyDescent="0.3">
      <c r="A37" s="47" t="s">
        <v>77</v>
      </c>
      <c r="B37" s="96">
        <v>202360.20170960901</v>
      </c>
      <c r="C37" s="96">
        <v>29195.629230319901</v>
      </c>
      <c r="D37" s="96">
        <v>74866.6264257</v>
      </c>
      <c r="E37" s="96">
        <v>37921.440028699901</v>
      </c>
      <c r="F37" s="96">
        <v>50802.204273900097</v>
      </c>
      <c r="G37" s="96">
        <v>-252.04</v>
      </c>
      <c r="H37" s="96">
        <v>678.60199999999998</v>
      </c>
      <c r="I37" s="98">
        <v>9148.6997511192894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RNdSJurFoucBo2LIqctGaifHIjr5iMTs32Z2nxysQ35g/8Rjxv+IEdpyl1QKLYtBTgDFmtoew1h4ob+1chObMw==" saltValue="Zar5V+Wuk+G9SSqyBqsmfg==" spinCount="100000" sheet="1" objects="1" scenarios="1"/>
  <mergeCells count="1">
    <mergeCell ref="A1:B1"/>
  </mergeCells>
  <conditionalFormatting sqref="B8:I37">
    <cfRule type="cellIs" dxfId="217" priority="42" operator="between">
      <formula>0</formula>
      <formula>0.1</formula>
    </cfRule>
    <cfRule type="cellIs" dxfId="216" priority="43" operator="lessThan">
      <formula>0</formula>
    </cfRule>
    <cfRule type="cellIs" dxfId="215" priority="44" operator="greaterThanOrEqual">
      <formula>0.1</formula>
    </cfRule>
  </conditionalFormatting>
  <conditionalFormatting sqref="A1:XFD1 A3:XFD6 B2:XFD2 A38:XFD1048576 B8:XFD37 A7 J7:XFD7">
    <cfRule type="cellIs" dxfId="214" priority="41" operator="between">
      <formula>-0.1</formula>
      <formula>0</formula>
    </cfRule>
  </conditionalFormatting>
  <conditionalFormatting sqref="A2">
    <cfRule type="cellIs" dxfId="213" priority="40" operator="between">
      <formula>-0.1</formula>
      <formula>0</formula>
    </cfRule>
  </conditionalFormatting>
  <conditionalFormatting sqref="A8:A37">
    <cfRule type="cellIs" dxfId="212" priority="3" operator="between">
      <formula>-0.1</formula>
      <formula>0</formula>
    </cfRule>
  </conditionalFormatting>
  <conditionalFormatting sqref="C7:I7">
    <cfRule type="cellIs" dxfId="211" priority="2" operator="between">
      <formula>-0.1</formula>
      <formula>0</formula>
    </cfRule>
  </conditionalFormatting>
  <conditionalFormatting sqref="B7">
    <cfRule type="cellIs" dxfId="210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A1:J38"/>
  <sheetViews>
    <sheetView showGridLines="0" showZeros="0" zoomScale="85" zoomScaleNormal="85" workbookViewId="0">
      <selection activeCell="I41" sqref="I41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tr">
        <f>'Table of Contents'!B54</f>
        <v>Table 1.30</v>
      </c>
      <c r="B1" s="168"/>
      <c r="C1" s="59"/>
    </row>
    <row r="2" spans="1:10" ht="16.5" customHeight="1" x14ac:dyDescent="0.3">
      <c r="A2" s="4" t="str">
        <f>"AIF: "&amp;"Net sales year to date as of "&amp;'Table of Contents'!A3:C3</f>
        <v>AIF: Net sales year to date as of 2017:Q1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142">
        <v>756.70100000000002</v>
      </c>
      <c r="C8" s="142">
        <v>30.021000000000001</v>
      </c>
      <c r="D8" s="142">
        <v>99.302999999999997</v>
      </c>
      <c r="E8" s="142">
        <v>355.63400000000001</v>
      </c>
      <c r="F8" s="142">
        <v>0</v>
      </c>
      <c r="G8" s="142">
        <v>-27.481000000000002</v>
      </c>
      <c r="H8" s="142">
        <v>55.011000000000003</v>
      </c>
      <c r="I8" s="142">
        <v>240.834</v>
      </c>
      <c r="J8" s="142">
        <v>3.379</v>
      </c>
    </row>
    <row r="9" spans="1:10" ht="16.5" customHeight="1" x14ac:dyDescent="0.3">
      <c r="A9" s="46" t="s">
        <v>224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3">
      <c r="A10" s="46" t="s">
        <v>225</v>
      </c>
      <c r="B10" s="142">
        <v>0</v>
      </c>
      <c r="C10" s="142">
        <v>0</v>
      </c>
      <c r="D10" s="142">
        <v>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226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3">
      <c r="A12" s="46" t="s">
        <v>227</v>
      </c>
      <c r="B12" s="142">
        <v>-7</v>
      </c>
      <c r="C12" s="142">
        <v>1</v>
      </c>
      <c r="D12" s="142">
        <v>0</v>
      </c>
      <c r="E12" s="142">
        <v>-4</v>
      </c>
      <c r="F12" s="142">
        <v>0</v>
      </c>
      <c r="G12" s="142">
        <v>0</v>
      </c>
      <c r="H12" s="142">
        <v>0</v>
      </c>
      <c r="I12" s="142">
        <v>-10</v>
      </c>
      <c r="J12" s="142">
        <v>6</v>
      </c>
    </row>
    <row r="13" spans="1:10" ht="16.5" customHeight="1" x14ac:dyDescent="0.3">
      <c r="A13" s="46" t="s">
        <v>228</v>
      </c>
      <c r="B13" s="93">
        <v>51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51</v>
      </c>
      <c r="J13" s="93">
        <v>0</v>
      </c>
    </row>
    <row r="14" spans="1:10" ht="16.5" customHeight="1" x14ac:dyDescent="0.3">
      <c r="A14" s="46" t="s">
        <v>229</v>
      </c>
      <c r="B14" s="142">
        <v>-1654.47</v>
      </c>
      <c r="C14" s="142">
        <v>2202.5500000000002</v>
      </c>
      <c r="D14" s="142">
        <v>-1875.26</v>
      </c>
      <c r="E14" s="142">
        <v>-1771.38</v>
      </c>
      <c r="F14" s="142">
        <v>-202.36</v>
      </c>
      <c r="G14" s="142">
        <v>0</v>
      </c>
      <c r="H14" s="142">
        <v>11.7</v>
      </c>
      <c r="I14" s="142">
        <v>0</v>
      </c>
      <c r="J14" s="142">
        <v>-19.72</v>
      </c>
    </row>
    <row r="15" spans="1:10" ht="16.5" customHeight="1" x14ac:dyDescent="0.3">
      <c r="A15" s="46" t="s">
        <v>230</v>
      </c>
      <c r="B15" s="93">
        <v>419.29477780000002</v>
      </c>
      <c r="C15" s="93">
        <v>-140.89666600000001</v>
      </c>
      <c r="D15" s="93">
        <v>101.1557263</v>
      </c>
      <c r="E15" s="93">
        <v>304.13341489999999</v>
      </c>
      <c r="F15" s="93">
        <v>1.0378145599999999</v>
      </c>
      <c r="G15" s="93">
        <v>-3.1209822200000001</v>
      </c>
      <c r="H15" s="93">
        <v>0</v>
      </c>
      <c r="I15" s="93">
        <v>4.5988399999999999E-2</v>
      </c>
      <c r="J15" s="93">
        <v>156.93948230000001</v>
      </c>
    </row>
    <row r="16" spans="1:10" ht="16.5" customHeight="1" x14ac:dyDescent="0.3">
      <c r="A16" s="46" t="s">
        <v>231</v>
      </c>
      <c r="B16" s="142">
        <v>6900</v>
      </c>
      <c r="C16" s="142">
        <v>-2300</v>
      </c>
      <c r="D16" s="142">
        <v>4800</v>
      </c>
      <c r="E16" s="142">
        <v>500</v>
      </c>
      <c r="F16" s="142">
        <v>1800</v>
      </c>
      <c r="G16" s="142">
        <v>2100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232</v>
      </c>
      <c r="B17" s="93">
        <v>26333.5</v>
      </c>
      <c r="C17" s="93">
        <v>672.32299999999998</v>
      </c>
      <c r="D17" s="93">
        <v>5546.4650000000001</v>
      </c>
      <c r="E17" s="93">
        <v>10797.471</v>
      </c>
      <c r="F17" s="93">
        <v>-0.128</v>
      </c>
      <c r="G17" s="93">
        <v>0</v>
      </c>
      <c r="H17" s="93">
        <v>-102.096</v>
      </c>
      <c r="I17" s="93">
        <v>4603.4049999999997</v>
      </c>
      <c r="J17" s="93">
        <v>4816.0600000000004</v>
      </c>
    </row>
    <row r="18" spans="1:10" ht="16.5" customHeight="1" x14ac:dyDescent="0.3">
      <c r="A18" s="46" t="s">
        <v>233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3">
      <c r="A19" s="46" t="s">
        <v>234</v>
      </c>
      <c r="B19" s="93">
        <v>225.6</v>
      </c>
      <c r="C19" s="93">
        <v>49.64</v>
      </c>
      <c r="D19" s="93">
        <v>-262.89999999999998</v>
      </c>
      <c r="E19" s="93">
        <v>-73.95</v>
      </c>
      <c r="F19" s="93">
        <v>-232.69</v>
      </c>
      <c r="G19" s="93">
        <v>-33.340000000000003</v>
      </c>
      <c r="H19" s="93">
        <v>284.69</v>
      </c>
      <c r="I19" s="93">
        <v>308.83</v>
      </c>
      <c r="J19" s="93">
        <v>185.31</v>
      </c>
    </row>
    <row r="20" spans="1:10" ht="16.5" customHeight="1" x14ac:dyDescent="0.3">
      <c r="A20" s="46" t="s">
        <v>235</v>
      </c>
      <c r="B20" s="142">
        <v>16760</v>
      </c>
      <c r="C20" s="142">
        <v>0</v>
      </c>
      <c r="D20" s="142">
        <v>0</v>
      </c>
      <c r="E20" s="142">
        <v>0</v>
      </c>
      <c r="F20" s="142">
        <v>680</v>
      </c>
      <c r="G20" s="142">
        <v>0</v>
      </c>
      <c r="H20" s="142">
        <v>0</v>
      </c>
      <c r="I20" s="142">
        <v>465</v>
      </c>
      <c r="J20" s="142">
        <v>15614</v>
      </c>
    </row>
    <row r="21" spans="1:10" ht="16.5" customHeight="1" x14ac:dyDescent="0.3">
      <c r="A21" s="46" t="s">
        <v>236</v>
      </c>
      <c r="B21" s="93">
        <v>-240.21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-136.91999999999999</v>
      </c>
      <c r="I21" s="93">
        <v>0</v>
      </c>
      <c r="J21" s="93">
        <v>-103.29</v>
      </c>
    </row>
    <row r="22" spans="1:10" ht="16.5" customHeight="1" x14ac:dyDescent="0.3">
      <c r="A22" s="46" t="s">
        <v>237</v>
      </c>
      <c r="B22" s="142">
        <v>-129.58000000000001</v>
      </c>
      <c r="C22" s="142">
        <v>107.92</v>
      </c>
      <c r="D22" s="142">
        <v>60.98</v>
      </c>
      <c r="E22" s="142">
        <v>-369.71</v>
      </c>
      <c r="F22" s="142">
        <v>0</v>
      </c>
      <c r="G22" s="142">
        <v>0</v>
      </c>
      <c r="H22" s="142">
        <v>23.83</v>
      </c>
      <c r="I22" s="142">
        <v>10.72</v>
      </c>
      <c r="J22" s="142">
        <v>36.69</v>
      </c>
    </row>
    <row r="23" spans="1:10" ht="16.5" customHeight="1" x14ac:dyDescent="0.3">
      <c r="A23" s="46" t="s">
        <v>238</v>
      </c>
      <c r="B23" s="93">
        <v>13225</v>
      </c>
      <c r="C23" s="93">
        <v>-830</v>
      </c>
      <c r="D23" s="93">
        <v>4357</v>
      </c>
      <c r="E23" s="93">
        <v>1498</v>
      </c>
      <c r="F23" s="93">
        <v>-374</v>
      </c>
      <c r="G23" s="93">
        <v>0</v>
      </c>
      <c r="H23" s="93">
        <v>0</v>
      </c>
      <c r="I23" s="93">
        <v>1820</v>
      </c>
      <c r="J23" s="93">
        <v>6754</v>
      </c>
    </row>
    <row r="24" spans="1:10" ht="16.5" customHeight="1" x14ac:dyDescent="0.3">
      <c r="A24" s="46" t="s">
        <v>239</v>
      </c>
      <c r="B24" s="142">
        <v>-400.72361345632999</v>
      </c>
      <c r="C24" s="142">
        <v>-428.57879918999998</v>
      </c>
      <c r="D24" s="142">
        <v>21.391439135441299</v>
      </c>
      <c r="E24" s="142">
        <v>-17.564899140000001</v>
      </c>
      <c r="F24" s="142">
        <v>0</v>
      </c>
      <c r="G24" s="142">
        <v>0</v>
      </c>
      <c r="H24" s="142">
        <v>-0.59499999999999997</v>
      </c>
      <c r="I24" s="142">
        <v>20.831317869999999</v>
      </c>
      <c r="J24" s="142">
        <v>3.7923278682300001</v>
      </c>
    </row>
    <row r="25" spans="1:10" ht="16.5" customHeight="1" x14ac:dyDescent="0.3">
      <c r="A25" s="46" t="s">
        <v>240</v>
      </c>
      <c r="B25" s="93">
        <v>-5929</v>
      </c>
      <c r="C25" s="93">
        <v>-7295</v>
      </c>
      <c r="D25" s="93">
        <v>-1840</v>
      </c>
      <c r="E25" s="93">
        <v>-501</v>
      </c>
      <c r="F25" s="93">
        <v>0</v>
      </c>
      <c r="G25" s="93">
        <v>0</v>
      </c>
      <c r="H25" s="93">
        <v>0</v>
      </c>
      <c r="I25" s="93">
        <v>-50</v>
      </c>
      <c r="J25" s="93">
        <v>3757</v>
      </c>
    </row>
    <row r="26" spans="1:10" ht="16.5" customHeight="1" x14ac:dyDescent="0.3">
      <c r="A26" s="46" t="s">
        <v>241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3">
      <c r="A27" s="46" t="s">
        <v>242</v>
      </c>
      <c r="B27" s="93">
        <v>663.08</v>
      </c>
      <c r="C27" s="93">
        <v>-20.059999999999999</v>
      </c>
      <c r="D27" s="93">
        <v>272.29000000000002</v>
      </c>
      <c r="E27" s="93">
        <v>127.77</v>
      </c>
      <c r="F27" s="93">
        <v>-4.42</v>
      </c>
      <c r="G27" s="93">
        <v>0</v>
      </c>
      <c r="H27" s="93">
        <v>255.87</v>
      </c>
      <c r="I27" s="93">
        <v>38.97</v>
      </c>
      <c r="J27" s="93">
        <v>-7.35</v>
      </c>
    </row>
    <row r="28" spans="1:10" ht="16.5" customHeight="1" x14ac:dyDescent="0.3">
      <c r="A28" s="46" t="s">
        <v>243</v>
      </c>
      <c r="B28" s="142">
        <v>-360.34846160500001</v>
      </c>
      <c r="C28" s="142">
        <v>0.12686196</v>
      </c>
      <c r="D28" s="142">
        <v>-2.6164587699999999</v>
      </c>
      <c r="E28" s="142">
        <v>-4.7576849999999997E-2</v>
      </c>
      <c r="F28" s="142">
        <v>-446.64845788999997</v>
      </c>
      <c r="G28" s="142">
        <v>-1.06774868</v>
      </c>
      <c r="H28" s="142">
        <v>-2.9431669249999999</v>
      </c>
      <c r="I28" s="142">
        <v>0</v>
      </c>
      <c r="J28" s="142">
        <v>92.848085549999993</v>
      </c>
    </row>
    <row r="29" spans="1:10" ht="16.5" customHeight="1" x14ac:dyDescent="0.3">
      <c r="A29" s="46" t="s">
        <v>244</v>
      </c>
      <c r="B29" s="93">
        <v>-0.01</v>
      </c>
      <c r="C29" s="93">
        <v>0</v>
      </c>
      <c r="D29" s="93">
        <v>0</v>
      </c>
      <c r="E29" s="93">
        <v>-0.12</v>
      </c>
      <c r="F29" s="93">
        <v>0</v>
      </c>
      <c r="G29" s="93">
        <v>0.4</v>
      </c>
      <c r="H29" s="93">
        <v>0</v>
      </c>
      <c r="I29" s="93">
        <v>0</v>
      </c>
      <c r="J29" s="93">
        <v>-0.28000000000000003</v>
      </c>
    </row>
    <row r="30" spans="1:10" ht="16.5" customHeight="1" x14ac:dyDescent="0.3">
      <c r="A30" s="46" t="s">
        <v>245</v>
      </c>
      <c r="B30" s="142">
        <v>25.132999999999999</v>
      </c>
      <c r="C30" s="142">
        <v>0.65300000000000002</v>
      </c>
      <c r="D30" s="142">
        <v>0.37</v>
      </c>
      <c r="E30" s="142">
        <v>-0.46400000000000002</v>
      </c>
      <c r="F30" s="142">
        <v>-40.606000000000002</v>
      </c>
      <c r="G30" s="142">
        <v>0</v>
      </c>
      <c r="H30" s="142">
        <v>0</v>
      </c>
      <c r="I30" s="142">
        <v>65.180000000000007</v>
      </c>
      <c r="J30" s="142">
        <v>0</v>
      </c>
    </row>
    <row r="31" spans="1:10" ht="16.5" customHeight="1" x14ac:dyDescent="0.3">
      <c r="A31" s="46" t="s">
        <v>246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3">
      <c r="A32" s="46" t="s">
        <v>247</v>
      </c>
      <c r="B32" s="142">
        <v>265</v>
      </c>
      <c r="C32" s="142">
        <v>439</v>
      </c>
      <c r="D32" s="142">
        <v>-763</v>
      </c>
      <c r="E32" s="142">
        <v>-11</v>
      </c>
      <c r="F32" s="142">
        <v>0</v>
      </c>
      <c r="G32" s="142">
        <v>465</v>
      </c>
      <c r="H32" s="142">
        <v>63</v>
      </c>
      <c r="I32" s="142">
        <v>0</v>
      </c>
      <c r="J32" s="142">
        <v>72</v>
      </c>
    </row>
    <row r="33" spans="1:10" ht="16.5" customHeight="1" x14ac:dyDescent="0.3">
      <c r="A33" s="46" t="s">
        <v>248</v>
      </c>
      <c r="B33" s="93">
        <v>190.93</v>
      </c>
      <c r="C33" s="93">
        <v>72.790000000000006</v>
      </c>
      <c r="D33" s="93">
        <v>40.82</v>
      </c>
      <c r="E33" s="93">
        <v>6.94</v>
      </c>
      <c r="F33" s="93">
        <v>-3.58</v>
      </c>
      <c r="G33" s="93">
        <v>0</v>
      </c>
      <c r="H33" s="93">
        <v>-4</v>
      </c>
      <c r="I33" s="93">
        <v>0</v>
      </c>
      <c r="J33" s="93">
        <v>77.95</v>
      </c>
    </row>
    <row r="34" spans="1:10" ht="16.5" customHeight="1" x14ac:dyDescent="0.3">
      <c r="A34" s="46" t="s">
        <v>249</v>
      </c>
      <c r="B34" s="142">
        <v>1022.04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512.46</v>
      </c>
      <c r="J34" s="142">
        <v>509.59</v>
      </c>
    </row>
    <row r="35" spans="1:10" ht="16.5" customHeight="1" x14ac:dyDescent="0.3">
      <c r="A35" s="46" t="s">
        <v>250</v>
      </c>
      <c r="B35" s="93">
        <v>7.7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7.46</v>
      </c>
      <c r="J35" s="93">
        <v>0.24</v>
      </c>
    </row>
    <row r="36" spans="1:10" ht="16.5" customHeight="1" x14ac:dyDescent="0.3">
      <c r="A36" s="46" t="s">
        <v>251</v>
      </c>
      <c r="B36" s="142">
        <v>1692.7</v>
      </c>
      <c r="C36" s="142">
        <v>210.45</v>
      </c>
      <c r="D36" s="142">
        <v>252.92</v>
      </c>
      <c r="E36" s="142">
        <v>1718.21</v>
      </c>
      <c r="F36" s="142">
        <v>-127.93</v>
      </c>
      <c r="G36" s="142">
        <v>-78.77</v>
      </c>
      <c r="H36" s="142">
        <v>34.35</v>
      </c>
      <c r="I36" s="142">
        <v>-635.84</v>
      </c>
      <c r="J36" s="142">
        <v>319.31</v>
      </c>
    </row>
    <row r="37" spans="1:10" ht="16.5" customHeight="1" x14ac:dyDescent="0.3">
      <c r="A37" s="47" t="s">
        <v>77</v>
      </c>
      <c r="B37" s="96">
        <v>59816.336702738598</v>
      </c>
      <c r="C37" s="96">
        <v>-7228.0616032300004</v>
      </c>
      <c r="D37" s="96">
        <v>10808.918706665399</v>
      </c>
      <c r="E37" s="96">
        <v>12558.92193891</v>
      </c>
      <c r="F37" s="96">
        <v>1048.6753566699999</v>
      </c>
      <c r="G37" s="96">
        <v>2421.6202690999999</v>
      </c>
      <c r="H37" s="96">
        <v>481.89683307500002</v>
      </c>
      <c r="I37" s="96">
        <v>7448.8963062700004</v>
      </c>
      <c r="J37" s="96">
        <v>32274.468895718201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Hy7rSN8t9zgzmXr/KLHrKPlR+g2/aPrYEw32uKQ4zT8nQabxxHnWHpjYcFWebdmIJtYOXKfXb2AhDjVp+tTAzQ==" saltValue="FaR7nsLpt8Jy7NzRK0Z6Ig==" spinCount="100000" sheet="1" objects="1" scenarios="1"/>
  <mergeCells count="1">
    <mergeCell ref="A1:B1"/>
  </mergeCells>
  <conditionalFormatting sqref="B8:J37">
    <cfRule type="cellIs" dxfId="209" priority="42" operator="between">
      <formula>0</formula>
      <formula>0.1</formula>
    </cfRule>
    <cfRule type="cellIs" dxfId="208" priority="43" operator="lessThan">
      <formula>0</formula>
    </cfRule>
    <cfRule type="cellIs" dxfId="207" priority="44" operator="greaterThanOrEqual">
      <formula>0.1</formula>
    </cfRule>
  </conditionalFormatting>
  <conditionalFormatting sqref="A1:XFD1 A3:XFD6 B2:XFD2 A38:XFD1048576 B8:XFD37 A7 K7:XFD7">
    <cfRule type="cellIs" dxfId="206" priority="41" operator="between">
      <formula>-0.1</formula>
      <formula>0</formula>
    </cfRule>
  </conditionalFormatting>
  <conditionalFormatting sqref="A2">
    <cfRule type="cellIs" dxfId="205" priority="40" operator="between">
      <formula>-0.1</formula>
      <formula>0</formula>
    </cfRule>
  </conditionalFormatting>
  <conditionalFormatting sqref="A8:A37">
    <cfRule type="cellIs" dxfId="204" priority="3" operator="between">
      <formula>-0.1</formula>
      <formula>0</formula>
    </cfRule>
  </conditionalFormatting>
  <conditionalFormatting sqref="C7:J7">
    <cfRule type="cellIs" dxfId="203" priority="2" operator="between">
      <formula>-0.1</formula>
      <formula>0</formula>
    </cfRule>
  </conditionalFormatting>
  <conditionalFormatting sqref="B7">
    <cfRule type="cellIs" dxfId="202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I38"/>
  <sheetViews>
    <sheetView showGridLines="0" showZeros="0" zoomScale="85" zoomScaleNormal="85" workbookViewId="0">
      <selection activeCell="H40" sqref="H40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68</v>
      </c>
      <c r="B1" s="168"/>
      <c r="C1" s="40"/>
    </row>
    <row r="2" spans="1:9" ht="16.5" customHeight="1" x14ac:dyDescent="0.3">
      <c r="A2" s="4" t="str">
        <f>'Table of Contents'!A57&amp;", "&amp;'Table of Contents'!A3</f>
        <v>Total Number of UCITS Funds, 2017:Q1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90">
        <v>1015</v>
      </c>
      <c r="C8" s="88">
        <v>267</v>
      </c>
      <c r="D8" s="88">
        <v>359</v>
      </c>
      <c r="E8" s="88">
        <v>335</v>
      </c>
      <c r="F8" s="88">
        <v>3</v>
      </c>
      <c r="G8" s="88">
        <v>9</v>
      </c>
      <c r="H8" s="88">
        <v>36</v>
      </c>
      <c r="I8" s="90">
        <v>6</v>
      </c>
    </row>
    <row r="9" spans="1:9" ht="16.5" customHeight="1" x14ac:dyDescent="0.3">
      <c r="A9" s="46" t="s">
        <v>224</v>
      </c>
      <c r="B9" s="72">
        <v>623</v>
      </c>
      <c r="C9" s="87">
        <v>207</v>
      </c>
      <c r="D9" s="87">
        <v>53</v>
      </c>
      <c r="E9" s="87">
        <v>151</v>
      </c>
      <c r="F9" s="87">
        <v>12</v>
      </c>
      <c r="G9" s="87">
        <v>200</v>
      </c>
      <c r="H9" s="87">
        <v>0</v>
      </c>
      <c r="I9" s="72">
        <v>0</v>
      </c>
    </row>
    <row r="10" spans="1:9" ht="16.5" customHeight="1" x14ac:dyDescent="0.3">
      <c r="A10" s="46" t="s">
        <v>225</v>
      </c>
      <c r="B10" s="90">
        <v>112</v>
      </c>
      <c r="C10" s="88">
        <v>34</v>
      </c>
      <c r="D10" s="88">
        <v>9</v>
      </c>
      <c r="E10" s="88">
        <v>56</v>
      </c>
      <c r="F10" s="88">
        <v>7</v>
      </c>
      <c r="G10" s="88">
        <v>0</v>
      </c>
      <c r="H10" s="88">
        <v>0</v>
      </c>
      <c r="I10" s="90">
        <v>6</v>
      </c>
    </row>
    <row r="11" spans="1:9" ht="16.5" customHeight="1" x14ac:dyDescent="0.3">
      <c r="A11" s="46" t="s">
        <v>226</v>
      </c>
      <c r="B11" s="72">
        <v>92</v>
      </c>
      <c r="C11" s="87">
        <v>25</v>
      </c>
      <c r="D11" s="87">
        <v>15</v>
      </c>
      <c r="E11" s="87">
        <v>8</v>
      </c>
      <c r="F11" s="87">
        <v>21</v>
      </c>
      <c r="G11" s="87">
        <v>0</v>
      </c>
      <c r="H11" s="87">
        <v>0</v>
      </c>
      <c r="I11" s="72">
        <v>23</v>
      </c>
    </row>
    <row r="12" spans="1:9" ht="16.5" customHeight="1" x14ac:dyDescent="0.3">
      <c r="A12" s="46" t="s">
        <v>227</v>
      </c>
      <c r="B12" s="90">
        <v>23</v>
      </c>
      <c r="C12" s="88">
        <v>2</v>
      </c>
      <c r="D12" s="88">
        <v>6</v>
      </c>
      <c r="E12" s="88">
        <v>15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3">
      <c r="A13" s="46" t="s">
        <v>228</v>
      </c>
      <c r="B13" s="72">
        <v>141</v>
      </c>
      <c r="C13" s="87">
        <v>24</v>
      </c>
      <c r="D13" s="87">
        <v>35</v>
      </c>
      <c r="E13" s="87">
        <v>62</v>
      </c>
      <c r="F13" s="87">
        <v>2</v>
      </c>
      <c r="G13" s="87">
        <v>3</v>
      </c>
      <c r="H13" s="87">
        <v>0</v>
      </c>
      <c r="I13" s="72">
        <v>15</v>
      </c>
    </row>
    <row r="14" spans="1:9" ht="16.5" customHeight="1" x14ac:dyDescent="0.3">
      <c r="A14" s="46" t="s">
        <v>229</v>
      </c>
      <c r="B14" s="90">
        <v>613</v>
      </c>
      <c r="C14" s="88">
        <v>307</v>
      </c>
      <c r="D14" s="88">
        <v>224</v>
      </c>
      <c r="E14" s="88">
        <v>80</v>
      </c>
      <c r="F14" s="88">
        <v>1</v>
      </c>
      <c r="G14" s="88">
        <v>0</v>
      </c>
      <c r="H14" s="88">
        <v>0</v>
      </c>
      <c r="I14" s="90">
        <v>1</v>
      </c>
    </row>
    <row r="15" spans="1:9" ht="16.5" customHeight="1" x14ac:dyDescent="0.3">
      <c r="A15" s="46" t="s">
        <v>230</v>
      </c>
      <c r="B15" s="72">
        <v>347</v>
      </c>
      <c r="C15" s="87">
        <v>190</v>
      </c>
      <c r="D15" s="87">
        <v>83</v>
      </c>
      <c r="E15" s="87">
        <v>63</v>
      </c>
      <c r="F15" s="87">
        <v>8</v>
      </c>
      <c r="G15" s="87">
        <v>0</v>
      </c>
      <c r="H15" s="87">
        <v>0</v>
      </c>
      <c r="I15" s="72">
        <v>3</v>
      </c>
    </row>
    <row r="16" spans="1:9" ht="16.5" customHeight="1" x14ac:dyDescent="0.3">
      <c r="A16" s="46" t="s">
        <v>231</v>
      </c>
      <c r="B16" s="90">
        <v>3168</v>
      </c>
      <c r="C16" s="88">
        <v>1167</v>
      </c>
      <c r="D16" s="88">
        <v>595</v>
      </c>
      <c r="E16" s="88">
        <v>1186</v>
      </c>
      <c r="F16" s="88">
        <v>142</v>
      </c>
      <c r="G16" s="88">
        <v>78</v>
      </c>
      <c r="H16" s="88">
        <v>0</v>
      </c>
      <c r="I16" s="90">
        <v>0</v>
      </c>
    </row>
    <row r="17" spans="1:9" ht="16.5" customHeight="1" x14ac:dyDescent="0.3">
      <c r="A17" s="46" t="s">
        <v>232</v>
      </c>
      <c r="B17" s="72">
        <v>1789</v>
      </c>
      <c r="C17" s="87">
        <v>618</v>
      </c>
      <c r="D17" s="87">
        <v>377</v>
      </c>
      <c r="E17" s="87">
        <v>621</v>
      </c>
      <c r="F17" s="87">
        <v>16</v>
      </c>
      <c r="G17" s="87">
        <v>1</v>
      </c>
      <c r="H17" s="87">
        <v>54</v>
      </c>
      <c r="I17" s="72">
        <v>102</v>
      </c>
    </row>
    <row r="18" spans="1:9" ht="16.5" customHeight="1" x14ac:dyDescent="0.3">
      <c r="A18" s="46" t="s">
        <v>233</v>
      </c>
      <c r="B18" s="90">
        <v>159</v>
      </c>
      <c r="C18" s="88">
        <v>63</v>
      </c>
      <c r="D18" s="88">
        <v>36</v>
      </c>
      <c r="E18" s="88">
        <v>39</v>
      </c>
      <c r="F18" s="88">
        <v>16</v>
      </c>
      <c r="G18" s="88">
        <v>0</v>
      </c>
      <c r="H18" s="88">
        <v>0</v>
      </c>
      <c r="I18" s="90">
        <v>5</v>
      </c>
    </row>
    <row r="19" spans="1:9" ht="16.5" customHeight="1" x14ac:dyDescent="0.3">
      <c r="A19" s="46" t="s">
        <v>234</v>
      </c>
      <c r="B19" s="72">
        <v>25</v>
      </c>
      <c r="C19" s="87">
        <v>9</v>
      </c>
      <c r="D19" s="87">
        <v>5</v>
      </c>
      <c r="E19" s="87">
        <v>4</v>
      </c>
      <c r="F19" s="87">
        <v>0</v>
      </c>
      <c r="G19" s="87">
        <v>0</v>
      </c>
      <c r="H19" s="87">
        <v>6</v>
      </c>
      <c r="I19" s="72">
        <v>1</v>
      </c>
    </row>
    <row r="20" spans="1:9" ht="16.5" customHeight="1" x14ac:dyDescent="0.3">
      <c r="A20" s="46" t="s">
        <v>235</v>
      </c>
      <c r="B20" s="90">
        <v>4100</v>
      </c>
      <c r="C20" s="88">
        <v>0</v>
      </c>
      <c r="D20" s="88">
        <v>0</v>
      </c>
      <c r="E20" s="88">
        <v>0</v>
      </c>
      <c r="F20" s="88">
        <v>0</v>
      </c>
      <c r="G20" s="88">
        <v>0</v>
      </c>
      <c r="H20" s="88">
        <v>0</v>
      </c>
      <c r="I20" s="90">
        <v>0</v>
      </c>
    </row>
    <row r="21" spans="1:9" ht="16.5" customHeight="1" x14ac:dyDescent="0.3">
      <c r="A21" s="46" t="s">
        <v>236</v>
      </c>
      <c r="B21" s="72">
        <v>962</v>
      </c>
      <c r="C21" s="87">
        <v>105</v>
      </c>
      <c r="D21" s="87">
        <v>209</v>
      </c>
      <c r="E21" s="87">
        <v>365</v>
      </c>
      <c r="F21" s="87">
        <v>12</v>
      </c>
      <c r="G21" s="87">
        <v>25</v>
      </c>
      <c r="H21" s="87">
        <v>246</v>
      </c>
      <c r="I21" s="72">
        <v>0</v>
      </c>
    </row>
    <row r="22" spans="1:9" ht="16.5" customHeight="1" x14ac:dyDescent="0.3">
      <c r="A22" s="46" t="s">
        <v>237</v>
      </c>
      <c r="B22" s="90">
        <v>855</v>
      </c>
      <c r="C22" s="88">
        <v>310</v>
      </c>
      <c r="D22" s="88">
        <v>213</v>
      </c>
      <c r="E22" s="88">
        <v>160</v>
      </c>
      <c r="F22" s="88">
        <v>27</v>
      </c>
      <c r="G22" s="88">
        <v>0</v>
      </c>
      <c r="H22" s="88">
        <v>1</v>
      </c>
      <c r="I22" s="90">
        <v>144</v>
      </c>
    </row>
    <row r="23" spans="1:9" ht="16.5" customHeight="1" x14ac:dyDescent="0.3">
      <c r="A23" s="46" t="s">
        <v>238</v>
      </c>
      <c r="B23" s="72">
        <v>9879</v>
      </c>
      <c r="C23" s="87">
        <v>3357</v>
      </c>
      <c r="D23" s="87">
        <v>2491</v>
      </c>
      <c r="E23" s="87">
        <v>2780</v>
      </c>
      <c r="F23" s="87">
        <v>196</v>
      </c>
      <c r="G23" s="87">
        <v>0</v>
      </c>
      <c r="H23" s="87">
        <v>0</v>
      </c>
      <c r="I23" s="72">
        <v>1055</v>
      </c>
    </row>
    <row r="24" spans="1:9" ht="16.5" customHeight="1" x14ac:dyDescent="0.3">
      <c r="A24" s="46" t="s">
        <v>239</v>
      </c>
      <c r="B24" s="90">
        <v>100</v>
      </c>
      <c r="C24" s="88">
        <v>16</v>
      </c>
      <c r="D24" s="88">
        <v>19</v>
      </c>
      <c r="E24" s="88">
        <v>21</v>
      </c>
      <c r="F24" s="88">
        <v>2</v>
      </c>
      <c r="G24" s="88">
        <v>0</v>
      </c>
      <c r="H24" s="88">
        <v>1</v>
      </c>
      <c r="I24" s="90">
        <v>41</v>
      </c>
    </row>
    <row r="25" spans="1:9" ht="16.5" customHeight="1" x14ac:dyDescent="0.3">
      <c r="A25" s="46" t="s">
        <v>240</v>
      </c>
      <c r="B25" s="72">
        <v>106</v>
      </c>
      <c r="C25" s="87">
        <v>58</v>
      </c>
      <c r="D25" s="87">
        <v>35</v>
      </c>
      <c r="E25" s="87">
        <v>11</v>
      </c>
      <c r="F25" s="87">
        <v>0</v>
      </c>
      <c r="G25" s="87">
        <v>0</v>
      </c>
      <c r="H25" s="87">
        <v>0</v>
      </c>
      <c r="I25" s="72">
        <v>2</v>
      </c>
    </row>
    <row r="26" spans="1:9" ht="16.5" customHeight="1" x14ac:dyDescent="0.3">
      <c r="A26" s="46" t="s">
        <v>241</v>
      </c>
      <c r="B26" s="90">
        <v>715</v>
      </c>
      <c r="C26" s="88">
        <v>385</v>
      </c>
      <c r="D26" s="88">
        <v>172</v>
      </c>
      <c r="E26" s="88">
        <v>72</v>
      </c>
      <c r="F26" s="88">
        <v>43</v>
      </c>
      <c r="G26" s="88">
        <v>0</v>
      </c>
      <c r="H26" s="88">
        <v>0</v>
      </c>
      <c r="I26" s="90">
        <v>43</v>
      </c>
    </row>
    <row r="27" spans="1:9" ht="16.5" customHeight="1" x14ac:dyDescent="0.3">
      <c r="A27" s="46" t="s">
        <v>242</v>
      </c>
      <c r="B27" s="72">
        <v>321</v>
      </c>
      <c r="C27" s="87">
        <v>119</v>
      </c>
      <c r="D27" s="87">
        <v>63</v>
      </c>
      <c r="E27" s="87">
        <v>78</v>
      </c>
      <c r="F27" s="87">
        <v>42</v>
      </c>
      <c r="G27" s="87">
        <v>0</v>
      </c>
      <c r="H27" s="87">
        <v>14</v>
      </c>
      <c r="I27" s="72">
        <v>5</v>
      </c>
    </row>
    <row r="28" spans="1:9" ht="16.5" customHeight="1" x14ac:dyDescent="0.3">
      <c r="A28" s="46" t="s">
        <v>243</v>
      </c>
      <c r="B28" s="90">
        <v>127</v>
      </c>
      <c r="C28" s="88">
        <v>44</v>
      </c>
      <c r="D28" s="88">
        <v>24</v>
      </c>
      <c r="E28" s="88">
        <v>45</v>
      </c>
      <c r="F28" s="88">
        <v>3</v>
      </c>
      <c r="G28" s="88">
        <v>0</v>
      </c>
      <c r="H28" s="88">
        <v>0</v>
      </c>
      <c r="I28" s="90">
        <v>11</v>
      </c>
    </row>
    <row r="29" spans="1:9" ht="16.5" customHeight="1" x14ac:dyDescent="0.3">
      <c r="A29" s="46" t="s">
        <v>244</v>
      </c>
      <c r="B29" s="72">
        <v>75</v>
      </c>
      <c r="C29" s="87">
        <v>15</v>
      </c>
      <c r="D29" s="87">
        <v>12</v>
      </c>
      <c r="E29" s="87">
        <v>21</v>
      </c>
      <c r="F29" s="87">
        <v>1</v>
      </c>
      <c r="G29" s="87">
        <v>2</v>
      </c>
      <c r="H29" s="87">
        <v>10</v>
      </c>
      <c r="I29" s="72">
        <v>14</v>
      </c>
    </row>
    <row r="30" spans="1:9" ht="16.5" customHeight="1" x14ac:dyDescent="0.3">
      <c r="A30" s="46" t="s">
        <v>245</v>
      </c>
      <c r="B30" s="90">
        <v>69</v>
      </c>
      <c r="C30" s="88">
        <v>8</v>
      </c>
      <c r="D30" s="88">
        <v>23</v>
      </c>
      <c r="E30" s="88">
        <v>37</v>
      </c>
      <c r="F30" s="88">
        <v>1</v>
      </c>
      <c r="G30" s="88">
        <v>0</v>
      </c>
      <c r="H30" s="88">
        <v>0</v>
      </c>
      <c r="I30" s="90">
        <v>0</v>
      </c>
    </row>
    <row r="31" spans="1:9" ht="16.5" customHeight="1" x14ac:dyDescent="0.3">
      <c r="A31" s="46" t="s">
        <v>246</v>
      </c>
      <c r="B31" s="72">
        <v>107</v>
      </c>
      <c r="C31" s="87">
        <v>71</v>
      </c>
      <c r="D31" s="87">
        <v>9</v>
      </c>
      <c r="E31" s="87">
        <v>22</v>
      </c>
      <c r="F31" s="87">
        <v>4</v>
      </c>
      <c r="G31" s="87">
        <v>0</v>
      </c>
      <c r="H31" s="87">
        <v>0</v>
      </c>
      <c r="I31" s="72">
        <v>1</v>
      </c>
    </row>
    <row r="32" spans="1:9" ht="16.5" customHeight="1" x14ac:dyDescent="0.3">
      <c r="A32" s="46" t="s">
        <v>247</v>
      </c>
      <c r="B32" s="90">
        <v>1694</v>
      </c>
      <c r="C32" s="88">
        <v>719</v>
      </c>
      <c r="D32" s="88">
        <v>427</v>
      </c>
      <c r="E32" s="88">
        <v>375</v>
      </c>
      <c r="F32" s="88">
        <v>38</v>
      </c>
      <c r="G32" s="88">
        <v>6</v>
      </c>
      <c r="H32" s="88">
        <v>129</v>
      </c>
      <c r="I32" s="90">
        <v>0</v>
      </c>
    </row>
    <row r="33" spans="1:9" ht="16.5" customHeight="1" x14ac:dyDescent="0.3">
      <c r="A33" s="46" t="s">
        <v>248</v>
      </c>
      <c r="B33" s="72">
        <v>519</v>
      </c>
      <c r="C33" s="87">
        <v>310</v>
      </c>
      <c r="D33" s="87">
        <v>73</v>
      </c>
      <c r="E33" s="87">
        <v>108</v>
      </c>
      <c r="F33" s="87">
        <v>27</v>
      </c>
      <c r="G33" s="87">
        <v>0</v>
      </c>
      <c r="H33" s="87">
        <v>1</v>
      </c>
      <c r="I33" s="72">
        <v>0</v>
      </c>
    </row>
    <row r="34" spans="1:9" ht="16.5" customHeight="1" x14ac:dyDescent="0.3">
      <c r="A34" s="46" t="s">
        <v>249</v>
      </c>
      <c r="B34" s="90">
        <v>870</v>
      </c>
      <c r="C34" s="88">
        <v>404</v>
      </c>
      <c r="D34" s="88">
        <v>257</v>
      </c>
      <c r="E34" s="88">
        <v>190</v>
      </c>
      <c r="F34" s="88">
        <v>19</v>
      </c>
      <c r="G34" s="88">
        <v>0</v>
      </c>
      <c r="H34" s="88">
        <v>0</v>
      </c>
      <c r="I34" s="90">
        <v>0</v>
      </c>
    </row>
    <row r="35" spans="1:9" ht="16.5" customHeight="1" x14ac:dyDescent="0.3">
      <c r="A35" s="46" t="s">
        <v>250</v>
      </c>
      <c r="B35" s="72">
        <v>390</v>
      </c>
      <c r="C35" s="87">
        <v>68</v>
      </c>
      <c r="D35" s="87">
        <v>95</v>
      </c>
      <c r="E35" s="87">
        <v>80</v>
      </c>
      <c r="F35" s="87">
        <v>26</v>
      </c>
      <c r="G35" s="87">
        <v>10</v>
      </c>
      <c r="H35" s="87">
        <v>46</v>
      </c>
      <c r="I35" s="72">
        <v>65</v>
      </c>
    </row>
    <row r="36" spans="1:9" ht="16.5" customHeight="1" x14ac:dyDescent="0.3">
      <c r="A36" s="46" t="s">
        <v>251</v>
      </c>
      <c r="B36" s="90">
        <v>1974</v>
      </c>
      <c r="C36" s="88">
        <v>1082</v>
      </c>
      <c r="D36" s="88">
        <v>336</v>
      </c>
      <c r="E36" s="88">
        <v>436</v>
      </c>
      <c r="F36" s="88">
        <v>20</v>
      </c>
      <c r="G36" s="88">
        <v>4</v>
      </c>
      <c r="H36" s="88">
        <v>49</v>
      </c>
      <c r="I36" s="90">
        <v>47</v>
      </c>
    </row>
    <row r="37" spans="1:9" ht="16.5" customHeight="1" x14ac:dyDescent="0.3">
      <c r="A37" s="47" t="s">
        <v>77</v>
      </c>
      <c r="B37" s="77">
        <v>30970</v>
      </c>
      <c r="C37" s="89">
        <v>9984</v>
      </c>
      <c r="D37" s="89">
        <v>6255</v>
      </c>
      <c r="E37" s="89">
        <v>7421</v>
      </c>
      <c r="F37" s="89">
        <v>689</v>
      </c>
      <c r="G37" s="89">
        <v>338</v>
      </c>
      <c r="H37" s="89">
        <v>593</v>
      </c>
      <c r="I37" s="77">
        <v>1590</v>
      </c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kSjERyLCmxfmpZZsHI/rZFNhJEZZYZbKN7q1UzY7oPWfStfRlie28ObxqlYSkNw4nhILFJT1PE5FYtsgVxuO5g==" saltValue="wqzOo3dBVLVO2E+XUKu+Pw==" spinCount="100000" sheet="1" objects="1" scenarios="1"/>
  <mergeCells count="1">
    <mergeCell ref="A1:B1"/>
  </mergeCells>
  <conditionalFormatting sqref="A8:A37">
    <cfRule type="cellIs" dxfId="201" priority="3" operator="between">
      <formula>-0.1</formula>
      <formula>0</formula>
    </cfRule>
  </conditionalFormatting>
  <conditionalFormatting sqref="C7:I7">
    <cfRule type="cellIs" dxfId="200" priority="2" operator="between">
      <formula>-0.1</formula>
      <formula>0</formula>
    </cfRule>
  </conditionalFormatting>
  <conditionalFormatting sqref="B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K41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'Table of Contents'!A58&amp;", "&amp;'Table of Contents'!A3</f>
        <v>Total Number of UCITS ETFs and UCITS Funds of Funds, 2017:Q1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216</v>
      </c>
      <c r="H8" s="88">
        <v>56</v>
      </c>
      <c r="I8" s="88">
        <v>13</v>
      </c>
      <c r="J8" s="88">
        <v>147</v>
      </c>
      <c r="K8" s="88">
        <v>0</v>
      </c>
    </row>
    <row r="9" spans="1:11" ht="16.5" customHeight="1" x14ac:dyDescent="0.3">
      <c r="A9" s="46" t="s">
        <v>224</v>
      </c>
      <c r="B9" s="87">
        <v>4</v>
      </c>
      <c r="C9" s="87">
        <v>1</v>
      </c>
      <c r="D9" s="87">
        <v>0</v>
      </c>
      <c r="E9" s="87">
        <v>3</v>
      </c>
      <c r="F9" s="65"/>
      <c r="G9" s="87">
        <v>130</v>
      </c>
      <c r="H9" s="87">
        <v>12</v>
      </c>
      <c r="I9" s="87">
        <v>8</v>
      </c>
      <c r="J9" s="87">
        <v>108</v>
      </c>
      <c r="K9" s="87">
        <v>2</v>
      </c>
    </row>
    <row r="10" spans="1:11" ht="16.5" customHeight="1" x14ac:dyDescent="0.3">
      <c r="A10" s="46" t="s">
        <v>225</v>
      </c>
      <c r="B10" s="88">
        <v>1</v>
      </c>
      <c r="C10" s="88">
        <v>1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3">
      <c r="A11" s="46" t="s">
        <v>226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3">
      <c r="A12" s="46" t="s">
        <v>227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3">
      <c r="A13" s="46" t="s">
        <v>228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15</v>
      </c>
      <c r="H13" s="87">
        <v>0</v>
      </c>
      <c r="I13" s="87">
        <v>0</v>
      </c>
      <c r="J13" s="87">
        <v>0</v>
      </c>
      <c r="K13" s="87">
        <v>15</v>
      </c>
    </row>
    <row r="14" spans="1:11" ht="16.5" customHeight="1" x14ac:dyDescent="0.3">
      <c r="A14" s="46" t="s">
        <v>229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36</v>
      </c>
      <c r="H14" s="88">
        <v>3</v>
      </c>
      <c r="I14" s="88">
        <v>6</v>
      </c>
      <c r="J14" s="88">
        <v>27</v>
      </c>
      <c r="K14" s="88">
        <v>0</v>
      </c>
    </row>
    <row r="15" spans="1:11" ht="16.5" customHeight="1" x14ac:dyDescent="0.3">
      <c r="A15" s="46" t="s">
        <v>230</v>
      </c>
      <c r="B15" s="87">
        <v>1</v>
      </c>
      <c r="C15" s="87">
        <v>1</v>
      </c>
      <c r="D15" s="87">
        <v>0</v>
      </c>
      <c r="E15" s="87">
        <v>0</v>
      </c>
      <c r="F15" s="65"/>
      <c r="G15" s="87">
        <v>58</v>
      </c>
      <c r="H15" s="87">
        <v>16</v>
      </c>
      <c r="I15" s="87">
        <v>5</v>
      </c>
      <c r="J15" s="87">
        <v>37</v>
      </c>
      <c r="K15" s="87">
        <v>0</v>
      </c>
    </row>
    <row r="16" spans="1:11" ht="16.5" customHeight="1" x14ac:dyDescent="0.3">
      <c r="A16" s="46" t="s">
        <v>231</v>
      </c>
      <c r="B16" s="88">
        <v>267</v>
      </c>
      <c r="C16" s="88">
        <v>193</v>
      </c>
      <c r="D16" s="88">
        <v>45</v>
      </c>
      <c r="E16" s="88">
        <v>29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3">
      <c r="A17" s="46" t="s">
        <v>232</v>
      </c>
      <c r="B17" s="87">
        <v>111</v>
      </c>
      <c r="C17" s="87">
        <v>80</v>
      </c>
      <c r="D17" s="87">
        <v>29</v>
      </c>
      <c r="E17" s="87">
        <v>2</v>
      </c>
      <c r="F17" s="65"/>
      <c r="G17" s="87">
        <v>132</v>
      </c>
      <c r="H17" s="87">
        <v>35</v>
      </c>
      <c r="I17" s="87">
        <v>5</v>
      </c>
      <c r="J17" s="87">
        <v>90</v>
      </c>
      <c r="K17" s="87">
        <v>2</v>
      </c>
    </row>
    <row r="18" spans="1:11" ht="16.5" customHeight="1" x14ac:dyDescent="0.3">
      <c r="A18" s="46" t="s">
        <v>233</v>
      </c>
      <c r="B18" s="88">
        <v>4</v>
      </c>
      <c r="C18" s="88">
        <v>4</v>
      </c>
      <c r="D18" s="88">
        <v>0</v>
      </c>
      <c r="E18" s="88">
        <v>0</v>
      </c>
      <c r="F18" s="65"/>
      <c r="G18" s="88">
        <v>23</v>
      </c>
      <c r="H18" s="88">
        <v>12</v>
      </c>
      <c r="I18" s="88">
        <v>3</v>
      </c>
      <c r="J18" s="88">
        <v>8</v>
      </c>
      <c r="K18" s="88">
        <v>0</v>
      </c>
    </row>
    <row r="19" spans="1:11" ht="16.5" customHeight="1" x14ac:dyDescent="0.3">
      <c r="A19" s="46" t="s">
        <v>234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3">
      <c r="A20" s="46" t="s">
        <v>235</v>
      </c>
      <c r="B20" s="88">
        <v>0</v>
      </c>
      <c r="C20" s="88">
        <v>0</v>
      </c>
      <c r="D20" s="88">
        <v>0</v>
      </c>
      <c r="E20" s="88">
        <v>0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3">
      <c r="A21" s="46" t="s">
        <v>236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214</v>
      </c>
      <c r="H21" s="87">
        <v>11</v>
      </c>
      <c r="I21" s="87">
        <v>12</v>
      </c>
      <c r="J21" s="87">
        <v>191</v>
      </c>
      <c r="K21" s="87">
        <v>0</v>
      </c>
    </row>
    <row r="22" spans="1:11" ht="16.5" customHeight="1" x14ac:dyDescent="0.3">
      <c r="A22" s="46" t="s">
        <v>237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41</v>
      </c>
      <c r="H22" s="88">
        <v>0</v>
      </c>
      <c r="I22" s="88">
        <v>5</v>
      </c>
      <c r="J22" s="88">
        <v>0</v>
      </c>
      <c r="K22" s="88">
        <v>36</v>
      </c>
    </row>
    <row r="23" spans="1:11" ht="16.5" customHeight="1" x14ac:dyDescent="0.3">
      <c r="A23" s="46" t="s">
        <v>238</v>
      </c>
      <c r="B23" s="87">
        <v>404</v>
      </c>
      <c r="C23" s="87">
        <v>0</v>
      </c>
      <c r="D23" s="87">
        <v>0</v>
      </c>
      <c r="E23" s="87">
        <v>0</v>
      </c>
      <c r="F23" s="65"/>
      <c r="G23" s="87">
        <v>987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3">
      <c r="A24" s="46" t="s">
        <v>239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1</v>
      </c>
      <c r="H24" s="88">
        <v>0</v>
      </c>
      <c r="I24" s="88">
        <v>0</v>
      </c>
      <c r="J24" s="88">
        <v>0</v>
      </c>
      <c r="K24" s="88">
        <v>1</v>
      </c>
    </row>
    <row r="25" spans="1:11" ht="16.5" customHeight="1" x14ac:dyDescent="0.3">
      <c r="A25" s="46" t="s">
        <v>240</v>
      </c>
      <c r="B25" s="87">
        <v>14</v>
      </c>
      <c r="C25" s="87">
        <v>0</v>
      </c>
      <c r="D25" s="87">
        <v>0</v>
      </c>
      <c r="E25" s="87">
        <v>0</v>
      </c>
      <c r="F25" s="65"/>
      <c r="G25" s="87">
        <v>13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3">
      <c r="A26" s="46" t="s">
        <v>241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3">
      <c r="A27" s="46" t="s">
        <v>242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26</v>
      </c>
      <c r="H27" s="87">
        <v>11</v>
      </c>
      <c r="I27" s="87">
        <v>2</v>
      </c>
      <c r="J27" s="87">
        <v>11</v>
      </c>
      <c r="K27" s="87">
        <v>2</v>
      </c>
    </row>
    <row r="28" spans="1:11" ht="16.5" customHeight="1" x14ac:dyDescent="0.3">
      <c r="A28" s="46" t="s">
        <v>243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24</v>
      </c>
      <c r="H28" s="88">
        <v>0</v>
      </c>
      <c r="I28" s="88">
        <v>0</v>
      </c>
      <c r="J28" s="88">
        <v>24</v>
      </c>
      <c r="K28" s="88">
        <v>0</v>
      </c>
    </row>
    <row r="29" spans="1:11" ht="16.5" customHeight="1" x14ac:dyDescent="0.3">
      <c r="A29" s="46" t="s">
        <v>244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3">
      <c r="A30" s="46" t="s">
        <v>245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3">
      <c r="A31" s="46" t="s">
        <v>246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2</v>
      </c>
      <c r="H31" s="87">
        <v>1</v>
      </c>
      <c r="I31" s="87">
        <v>0</v>
      </c>
      <c r="J31" s="87">
        <v>1</v>
      </c>
      <c r="K31" s="87">
        <v>0</v>
      </c>
    </row>
    <row r="32" spans="1:11" ht="16.5" customHeight="1" x14ac:dyDescent="0.3">
      <c r="A32" s="46" t="s">
        <v>247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3">
      <c r="A33" s="46" t="s">
        <v>248</v>
      </c>
      <c r="B33" s="87">
        <v>7</v>
      </c>
      <c r="C33" s="87">
        <v>7</v>
      </c>
      <c r="D33" s="87">
        <v>0</v>
      </c>
      <c r="E33" s="87">
        <v>0</v>
      </c>
      <c r="F33" s="65"/>
      <c r="G33" s="87">
        <v>55</v>
      </c>
      <c r="H33" s="87">
        <v>14</v>
      </c>
      <c r="I33" s="87">
        <v>4</v>
      </c>
      <c r="J33" s="87">
        <v>37</v>
      </c>
      <c r="K33" s="87">
        <v>0</v>
      </c>
    </row>
    <row r="34" spans="1:11" ht="16.5" customHeight="1" x14ac:dyDescent="0.3">
      <c r="A34" s="46" t="s">
        <v>249</v>
      </c>
      <c r="B34" s="88">
        <v>20</v>
      </c>
      <c r="C34" s="88">
        <v>10</v>
      </c>
      <c r="D34" s="88">
        <v>1</v>
      </c>
      <c r="E34" s="88">
        <v>9</v>
      </c>
      <c r="F34" s="65"/>
      <c r="G34" s="88">
        <v>40</v>
      </c>
      <c r="H34" s="88">
        <v>5</v>
      </c>
      <c r="I34" s="88">
        <v>7</v>
      </c>
      <c r="J34" s="88">
        <v>27</v>
      </c>
      <c r="K34" s="88">
        <v>1</v>
      </c>
    </row>
    <row r="35" spans="1:11" ht="16.5" customHeight="1" x14ac:dyDescent="0.3">
      <c r="A35" s="46" t="s">
        <v>250</v>
      </c>
      <c r="B35" s="87">
        <v>15</v>
      </c>
      <c r="C35" s="87">
        <v>0</v>
      </c>
      <c r="D35" s="87">
        <v>0</v>
      </c>
      <c r="E35" s="87">
        <v>0</v>
      </c>
      <c r="F35" s="65"/>
      <c r="G35" s="87">
        <v>15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3">
      <c r="A36" s="46" t="s">
        <v>251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139</v>
      </c>
      <c r="H36" s="88">
        <v>19</v>
      </c>
      <c r="I36" s="88">
        <v>5</v>
      </c>
      <c r="J36" s="88">
        <v>109</v>
      </c>
      <c r="K36" s="88">
        <v>6</v>
      </c>
    </row>
    <row r="37" spans="1:11" ht="16.5" customHeight="1" x14ac:dyDescent="0.3">
      <c r="A37" s="47" t="s">
        <v>77</v>
      </c>
      <c r="B37" s="89">
        <v>851</v>
      </c>
      <c r="C37" s="89">
        <v>300</v>
      </c>
      <c r="D37" s="89">
        <v>75</v>
      </c>
      <c r="E37" s="89">
        <v>43</v>
      </c>
      <c r="F37" s="68"/>
      <c r="G37" s="89">
        <v>2168</v>
      </c>
      <c r="H37" s="89">
        <v>196</v>
      </c>
      <c r="I37" s="89">
        <v>75</v>
      </c>
      <c r="J37" s="89">
        <v>817</v>
      </c>
      <c r="K37" s="89">
        <v>65</v>
      </c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+PtpmA6m+ERFq0aK2SVkubkdC8fXC2d3hrcca1Ci4kmfMrDQEG41X3sOmkvRT64FyvTnJBOWll5qZngs7e4caQ==" saltValue="XNr7nwMb0TTA2Upuu6UBYQ==" spinCount="100000" sheet="1" objects="1" scenarios="1"/>
  <mergeCells count="1">
    <mergeCell ref="A1:B1"/>
  </mergeCells>
  <conditionalFormatting sqref="A8:A37">
    <cfRule type="cellIs" dxfId="198" priority="5" operator="between">
      <formula>-0.1</formula>
      <formula>0</formula>
    </cfRule>
  </conditionalFormatting>
  <conditionalFormatting sqref="C7:E7">
    <cfRule type="cellIs" dxfId="197" priority="4" operator="between">
      <formula>-0.1</formula>
      <formula>0</formula>
    </cfRule>
  </conditionalFormatting>
  <conditionalFormatting sqref="H7:K7">
    <cfRule type="cellIs" dxfId="196" priority="3" operator="between">
      <formula>-0.1</formula>
      <formula>0</formula>
    </cfRule>
  </conditionalFormatting>
  <conditionalFormatting sqref="B7">
    <cfRule type="cellIs" dxfId="195" priority="2" operator="between">
      <formula>-0.1</formula>
      <formula>0</formula>
    </cfRule>
  </conditionalFormatting>
  <conditionalFormatting sqref="G7">
    <cfRule type="cellIs" dxfId="1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J38"/>
  <sheetViews>
    <sheetView showGridLines="0" showZeros="0" zoomScale="85" zoomScaleNormal="85" workbookViewId="0">
      <selection activeCell="D3" sqref="D3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69</v>
      </c>
      <c r="B1" s="168"/>
      <c r="C1" s="40"/>
    </row>
    <row r="2" spans="1:10" ht="16.5" customHeight="1" x14ac:dyDescent="0.3">
      <c r="A2" s="4" t="str">
        <f>'Table of Contents'!A59&amp;", "&amp;'Table of Contents'!A3</f>
        <v>Total Number of AIF Funds, 2017:Q1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73">
        <v>1018</v>
      </c>
      <c r="C8" s="74">
        <v>73</v>
      </c>
      <c r="D8" s="73">
        <v>202</v>
      </c>
      <c r="E8" s="73">
        <v>689</v>
      </c>
      <c r="F8" s="73">
        <v>0</v>
      </c>
      <c r="G8" s="73">
        <v>29</v>
      </c>
      <c r="H8" s="73">
        <v>8</v>
      </c>
      <c r="I8" s="131">
        <v>11</v>
      </c>
      <c r="J8" s="75">
        <v>6</v>
      </c>
    </row>
    <row r="9" spans="1:10" ht="16.5" customHeight="1" x14ac:dyDescent="0.3">
      <c r="A9" s="46" t="s">
        <v>224</v>
      </c>
      <c r="B9" s="64">
        <v>541</v>
      </c>
      <c r="C9" s="71">
        <v>61</v>
      </c>
      <c r="D9" s="64">
        <v>34</v>
      </c>
      <c r="E9" s="64">
        <v>64</v>
      </c>
      <c r="F9" s="64">
        <v>2</v>
      </c>
      <c r="G9" s="64">
        <v>356</v>
      </c>
      <c r="H9" s="64">
        <v>0</v>
      </c>
      <c r="I9" s="130">
        <v>0</v>
      </c>
      <c r="J9" s="72">
        <v>24</v>
      </c>
    </row>
    <row r="10" spans="1:10" ht="16.5" customHeight="1" x14ac:dyDescent="0.3">
      <c r="A10" s="46" t="s">
        <v>225</v>
      </c>
      <c r="B10" s="73">
        <v>2</v>
      </c>
      <c r="C10" s="74">
        <v>0</v>
      </c>
      <c r="D10" s="73">
        <v>0</v>
      </c>
      <c r="E10" s="73">
        <v>2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3">
      <c r="A11" s="46" t="s">
        <v>226</v>
      </c>
      <c r="B11" s="64">
        <v>33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1</v>
      </c>
      <c r="J11" s="72">
        <v>32</v>
      </c>
    </row>
    <row r="12" spans="1:10" ht="16.5" customHeight="1" x14ac:dyDescent="0.3">
      <c r="A12" s="46" t="s">
        <v>227</v>
      </c>
      <c r="B12" s="73">
        <v>162</v>
      </c>
      <c r="C12" s="74">
        <v>25</v>
      </c>
      <c r="D12" s="73">
        <v>5</v>
      </c>
      <c r="E12" s="73">
        <v>42</v>
      </c>
      <c r="F12" s="73">
        <v>0</v>
      </c>
      <c r="G12" s="73">
        <v>0</v>
      </c>
      <c r="H12" s="73">
        <v>0</v>
      </c>
      <c r="I12" s="131">
        <v>32</v>
      </c>
      <c r="J12" s="75">
        <v>58</v>
      </c>
    </row>
    <row r="13" spans="1:10" ht="16.5" customHeight="1" x14ac:dyDescent="0.3">
      <c r="A13" s="46" t="s">
        <v>228</v>
      </c>
      <c r="B13" s="64">
        <v>3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3</v>
      </c>
      <c r="J13" s="72">
        <v>0</v>
      </c>
    </row>
    <row r="14" spans="1:10" ht="16.5" customHeight="1" x14ac:dyDescent="0.3">
      <c r="A14" s="46" t="s">
        <v>229</v>
      </c>
      <c r="B14" s="73">
        <v>365</v>
      </c>
      <c r="C14" s="74">
        <v>160</v>
      </c>
      <c r="D14" s="73">
        <v>125</v>
      </c>
      <c r="E14" s="73">
        <v>49</v>
      </c>
      <c r="F14" s="73">
        <v>3</v>
      </c>
      <c r="G14" s="73">
        <v>0</v>
      </c>
      <c r="H14" s="73">
        <v>5</v>
      </c>
      <c r="I14" s="131">
        <v>0</v>
      </c>
      <c r="J14" s="75">
        <v>23</v>
      </c>
    </row>
    <row r="15" spans="1:10" ht="16.5" customHeight="1" x14ac:dyDescent="0.3">
      <c r="A15" s="46" t="s">
        <v>230</v>
      </c>
      <c r="B15" s="64">
        <v>112</v>
      </c>
      <c r="C15" s="71">
        <v>39</v>
      </c>
      <c r="D15" s="64">
        <v>22</v>
      </c>
      <c r="E15" s="64">
        <v>21</v>
      </c>
      <c r="F15" s="64">
        <v>1</v>
      </c>
      <c r="G15" s="64">
        <v>3</v>
      </c>
      <c r="H15" s="64">
        <v>0</v>
      </c>
      <c r="I15" s="130">
        <v>1</v>
      </c>
      <c r="J15" s="72">
        <v>25</v>
      </c>
    </row>
    <row r="16" spans="1:10" ht="16.5" customHeight="1" x14ac:dyDescent="0.3">
      <c r="A16" s="46" t="s">
        <v>231</v>
      </c>
      <c r="B16" s="73">
        <v>7712</v>
      </c>
      <c r="C16" s="74">
        <v>623</v>
      </c>
      <c r="D16" s="73">
        <v>537</v>
      </c>
      <c r="E16" s="73">
        <v>1873</v>
      </c>
      <c r="F16" s="73">
        <v>84</v>
      </c>
      <c r="G16" s="73">
        <v>268</v>
      </c>
      <c r="H16" s="73">
        <v>0</v>
      </c>
      <c r="I16" s="131">
        <v>440</v>
      </c>
      <c r="J16" s="75">
        <v>3887</v>
      </c>
    </row>
    <row r="17" spans="1:10" ht="16.5" customHeight="1" x14ac:dyDescent="0.3">
      <c r="A17" s="46" t="s">
        <v>232</v>
      </c>
      <c r="B17" s="64">
        <v>4315</v>
      </c>
      <c r="C17" s="71">
        <v>182</v>
      </c>
      <c r="D17" s="64">
        <v>647</v>
      </c>
      <c r="E17" s="64">
        <v>2762</v>
      </c>
      <c r="F17" s="64">
        <v>2</v>
      </c>
      <c r="G17" s="64">
        <v>0</v>
      </c>
      <c r="H17" s="64">
        <v>14</v>
      </c>
      <c r="I17" s="130">
        <v>405</v>
      </c>
      <c r="J17" s="72">
        <v>303</v>
      </c>
    </row>
    <row r="18" spans="1:10" ht="16.5" customHeight="1" x14ac:dyDescent="0.3">
      <c r="A18" s="46" t="s">
        <v>233</v>
      </c>
      <c r="B18" s="73">
        <v>7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5</v>
      </c>
      <c r="J18" s="75">
        <v>2</v>
      </c>
    </row>
    <row r="19" spans="1:10" ht="16.5" customHeight="1" x14ac:dyDescent="0.3">
      <c r="A19" s="46" t="s">
        <v>234</v>
      </c>
      <c r="B19" s="64">
        <v>585</v>
      </c>
      <c r="C19" s="71">
        <v>83</v>
      </c>
      <c r="D19" s="64">
        <v>55</v>
      </c>
      <c r="E19" s="64">
        <v>103</v>
      </c>
      <c r="F19" s="64">
        <v>44</v>
      </c>
      <c r="G19" s="64">
        <v>97</v>
      </c>
      <c r="H19" s="64">
        <v>142</v>
      </c>
      <c r="I19" s="130">
        <v>33</v>
      </c>
      <c r="J19" s="72">
        <v>28</v>
      </c>
    </row>
    <row r="20" spans="1:10" ht="16.5" customHeight="1" x14ac:dyDescent="0.3">
      <c r="A20" s="46" t="s">
        <v>235</v>
      </c>
      <c r="B20" s="73">
        <v>2441</v>
      </c>
      <c r="C20" s="74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131">
        <v>0</v>
      </c>
      <c r="J20" s="75">
        <v>0</v>
      </c>
    </row>
    <row r="21" spans="1:10" ht="16.5" customHeight="1" x14ac:dyDescent="0.3">
      <c r="A21" s="46" t="s">
        <v>236</v>
      </c>
      <c r="B21" s="64">
        <v>554</v>
      </c>
      <c r="C21" s="71">
        <v>0</v>
      </c>
      <c r="D21" s="64">
        <v>3</v>
      </c>
      <c r="E21" s="64">
        <v>4</v>
      </c>
      <c r="F21" s="64">
        <v>0</v>
      </c>
      <c r="G21" s="64">
        <v>0</v>
      </c>
      <c r="H21" s="64">
        <v>18</v>
      </c>
      <c r="I21" s="130">
        <v>290</v>
      </c>
      <c r="J21" s="72">
        <v>239</v>
      </c>
    </row>
    <row r="22" spans="1:10" ht="16.5" customHeight="1" x14ac:dyDescent="0.3">
      <c r="A22" s="46" t="s">
        <v>237</v>
      </c>
      <c r="B22" s="73">
        <v>505</v>
      </c>
      <c r="C22" s="74">
        <v>56</v>
      </c>
      <c r="D22" s="73">
        <v>26</v>
      </c>
      <c r="E22" s="73">
        <v>74</v>
      </c>
      <c r="F22" s="73">
        <v>1</v>
      </c>
      <c r="G22" s="73">
        <v>0</v>
      </c>
      <c r="H22" s="73">
        <v>22</v>
      </c>
      <c r="I22" s="131">
        <v>12</v>
      </c>
      <c r="J22" s="75">
        <v>314</v>
      </c>
    </row>
    <row r="23" spans="1:10" ht="16.5" customHeight="1" x14ac:dyDescent="0.3">
      <c r="A23" s="46" t="s">
        <v>238</v>
      </c>
      <c r="B23" s="64">
        <v>4707</v>
      </c>
      <c r="C23" s="71">
        <v>395</v>
      </c>
      <c r="D23" s="64">
        <v>639</v>
      </c>
      <c r="E23" s="64">
        <v>1246</v>
      </c>
      <c r="F23" s="64">
        <v>71</v>
      </c>
      <c r="G23" s="64">
        <v>0</v>
      </c>
      <c r="H23" s="64">
        <v>0</v>
      </c>
      <c r="I23" s="130">
        <v>331</v>
      </c>
      <c r="J23" s="72">
        <v>2025</v>
      </c>
    </row>
    <row r="24" spans="1:10" ht="16.5" customHeight="1" x14ac:dyDescent="0.3">
      <c r="A24" s="46" t="s">
        <v>239</v>
      </c>
      <c r="B24" s="73">
        <v>560</v>
      </c>
      <c r="C24" s="74">
        <v>93</v>
      </c>
      <c r="D24" s="73">
        <v>34</v>
      </c>
      <c r="E24" s="73">
        <v>25</v>
      </c>
      <c r="F24" s="73">
        <v>0</v>
      </c>
      <c r="G24" s="73">
        <v>0</v>
      </c>
      <c r="H24" s="73">
        <v>5</v>
      </c>
      <c r="I24" s="131">
        <v>33</v>
      </c>
      <c r="J24" s="75">
        <v>370</v>
      </c>
    </row>
    <row r="25" spans="1:10" ht="16.5" customHeight="1" x14ac:dyDescent="0.3">
      <c r="A25" s="46" t="s">
        <v>240</v>
      </c>
      <c r="B25" s="64">
        <v>1716</v>
      </c>
      <c r="C25" s="71">
        <v>313</v>
      </c>
      <c r="D25" s="64">
        <v>223</v>
      </c>
      <c r="E25" s="64">
        <v>96</v>
      </c>
      <c r="F25" s="64">
        <v>0</v>
      </c>
      <c r="G25" s="64">
        <v>0</v>
      </c>
      <c r="H25" s="64">
        <v>0</v>
      </c>
      <c r="I25" s="130">
        <v>544</v>
      </c>
      <c r="J25" s="72">
        <v>540</v>
      </c>
    </row>
    <row r="26" spans="1:10" ht="16.5" customHeight="1" x14ac:dyDescent="0.3">
      <c r="A26" s="46" t="s">
        <v>241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3">
      <c r="A27" s="46" t="s">
        <v>242</v>
      </c>
      <c r="B27" s="64">
        <v>565</v>
      </c>
      <c r="C27" s="71">
        <v>92</v>
      </c>
      <c r="D27" s="64">
        <v>62</v>
      </c>
      <c r="E27" s="64">
        <v>85</v>
      </c>
      <c r="F27" s="64">
        <v>15</v>
      </c>
      <c r="G27" s="64">
        <v>0</v>
      </c>
      <c r="H27" s="64">
        <v>83</v>
      </c>
      <c r="I27" s="130">
        <v>19</v>
      </c>
      <c r="J27" s="72">
        <v>209</v>
      </c>
    </row>
    <row r="28" spans="1:10" ht="16.5" customHeight="1" x14ac:dyDescent="0.3">
      <c r="A28" s="46" t="s">
        <v>243</v>
      </c>
      <c r="B28" s="73">
        <v>277</v>
      </c>
      <c r="C28" s="74">
        <v>1</v>
      </c>
      <c r="D28" s="73">
        <v>2</v>
      </c>
      <c r="E28" s="73">
        <v>4</v>
      </c>
      <c r="F28" s="73">
        <v>2</v>
      </c>
      <c r="G28" s="73">
        <v>5</v>
      </c>
      <c r="H28" s="73">
        <v>3</v>
      </c>
      <c r="I28" s="131">
        <v>234</v>
      </c>
      <c r="J28" s="75">
        <v>26</v>
      </c>
    </row>
    <row r="29" spans="1:10" ht="16.5" customHeight="1" x14ac:dyDescent="0.3">
      <c r="A29" s="46" t="s">
        <v>244</v>
      </c>
      <c r="B29" s="64">
        <v>24</v>
      </c>
      <c r="C29" s="71">
        <v>5</v>
      </c>
      <c r="D29" s="64">
        <v>0</v>
      </c>
      <c r="E29" s="64">
        <v>1</v>
      </c>
      <c r="F29" s="64">
        <v>0</v>
      </c>
      <c r="G29" s="64">
        <v>7</v>
      </c>
      <c r="H29" s="64">
        <v>0</v>
      </c>
      <c r="I29" s="130">
        <v>0</v>
      </c>
      <c r="J29" s="72">
        <v>11</v>
      </c>
    </row>
    <row r="30" spans="1:10" ht="16.5" customHeight="1" x14ac:dyDescent="0.3">
      <c r="A30" s="46" t="s">
        <v>245</v>
      </c>
      <c r="B30" s="73">
        <v>17</v>
      </c>
      <c r="C30" s="74">
        <v>1</v>
      </c>
      <c r="D30" s="73">
        <v>2</v>
      </c>
      <c r="E30" s="73">
        <v>8</v>
      </c>
      <c r="F30" s="73">
        <v>1</v>
      </c>
      <c r="G30" s="73">
        <v>0</v>
      </c>
      <c r="H30" s="73">
        <v>0</v>
      </c>
      <c r="I30" s="131">
        <v>5</v>
      </c>
      <c r="J30" s="75">
        <v>0</v>
      </c>
    </row>
    <row r="31" spans="1:10" ht="16.5" customHeight="1" x14ac:dyDescent="0.3">
      <c r="A31" s="46" t="s">
        <v>246</v>
      </c>
      <c r="B31" s="64">
        <v>0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0</v>
      </c>
      <c r="J31" s="72">
        <v>0</v>
      </c>
    </row>
    <row r="32" spans="1:10" ht="16.5" customHeight="1" x14ac:dyDescent="0.3">
      <c r="A32" s="46" t="s">
        <v>247</v>
      </c>
      <c r="B32" s="73">
        <v>733</v>
      </c>
      <c r="C32" s="74">
        <v>93</v>
      </c>
      <c r="D32" s="73">
        <v>232</v>
      </c>
      <c r="E32" s="73">
        <v>42</v>
      </c>
      <c r="F32" s="73">
        <v>0</v>
      </c>
      <c r="G32" s="73">
        <v>287</v>
      </c>
      <c r="H32" s="73">
        <v>14</v>
      </c>
      <c r="I32" s="131">
        <v>3</v>
      </c>
      <c r="J32" s="75">
        <v>62</v>
      </c>
    </row>
    <row r="33" spans="1:10" ht="16.5" customHeight="1" x14ac:dyDescent="0.3">
      <c r="A33" s="46" t="s">
        <v>248</v>
      </c>
      <c r="B33" s="64">
        <v>94</v>
      </c>
      <c r="C33" s="71">
        <v>37</v>
      </c>
      <c r="D33" s="64">
        <v>4</v>
      </c>
      <c r="E33" s="64">
        <v>35</v>
      </c>
      <c r="F33" s="64">
        <v>1</v>
      </c>
      <c r="G33" s="64">
        <v>0</v>
      </c>
      <c r="H33" s="64">
        <v>13</v>
      </c>
      <c r="I33" s="130">
        <v>0</v>
      </c>
      <c r="J33" s="72">
        <v>4</v>
      </c>
    </row>
    <row r="34" spans="1:10" ht="16.5" customHeight="1" x14ac:dyDescent="0.3">
      <c r="A34" s="46" t="s">
        <v>249</v>
      </c>
      <c r="B34" s="73">
        <v>167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33</v>
      </c>
      <c r="J34" s="75">
        <v>134</v>
      </c>
    </row>
    <row r="35" spans="1:10" ht="16.5" customHeight="1" x14ac:dyDescent="0.3">
      <c r="A35" s="46" t="s">
        <v>250</v>
      </c>
      <c r="B35" s="64">
        <v>51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32</v>
      </c>
      <c r="J35" s="72">
        <v>19</v>
      </c>
    </row>
    <row r="36" spans="1:10" ht="16.5" customHeight="1" x14ac:dyDescent="0.3">
      <c r="A36" s="46" t="s">
        <v>251</v>
      </c>
      <c r="B36" s="73">
        <v>1004</v>
      </c>
      <c r="C36" s="74">
        <v>91</v>
      </c>
      <c r="D36" s="73">
        <v>20</v>
      </c>
      <c r="E36" s="73">
        <v>407</v>
      </c>
      <c r="F36" s="73">
        <v>3</v>
      </c>
      <c r="G36" s="73">
        <v>6</v>
      </c>
      <c r="H36" s="73">
        <v>14</v>
      </c>
      <c r="I36" s="131">
        <v>30</v>
      </c>
      <c r="J36" s="75">
        <v>433</v>
      </c>
    </row>
    <row r="37" spans="1:10" ht="16.5" customHeight="1" x14ac:dyDescent="0.3">
      <c r="A37" s="47" t="s">
        <v>77</v>
      </c>
      <c r="B37" s="67">
        <v>28270</v>
      </c>
      <c r="C37" s="76">
        <v>2423</v>
      </c>
      <c r="D37" s="67">
        <v>2874</v>
      </c>
      <c r="E37" s="67">
        <v>7632</v>
      </c>
      <c r="F37" s="67">
        <v>230</v>
      </c>
      <c r="G37" s="67">
        <v>1058</v>
      </c>
      <c r="H37" s="67">
        <v>341</v>
      </c>
      <c r="I37" s="132">
        <v>2497</v>
      </c>
      <c r="J37" s="77">
        <v>8774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4mjiNSxXKSbl10E9F3aUqO8CeAz31FqTLfkeKrc24pFkWXoI9h6tN0GC1CflozcyoDS63/CKw+rF/9RcB8r3+Q==" saltValue="4Nagvdrt4mlJv1b4jY+3Pw==" spinCount="100000" sheet="1" objects="1" scenarios="1"/>
  <mergeCells count="1">
    <mergeCell ref="A1:B1"/>
  </mergeCells>
  <conditionalFormatting sqref="A8:A37">
    <cfRule type="cellIs" dxfId="193" priority="3" operator="between">
      <formula>-0.1</formula>
      <formula>0</formula>
    </cfRule>
  </conditionalFormatting>
  <conditionalFormatting sqref="C7:J7">
    <cfRule type="cellIs" dxfId="192" priority="2" operator="between">
      <formula>-0.1</formula>
      <formula>0</formula>
    </cfRule>
  </conditionalFormatting>
  <conditionalFormatting sqref="B7">
    <cfRule type="cellIs" dxfId="191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A1:M39"/>
  <sheetViews>
    <sheetView showGridLines="0" showZeros="0" zoomScale="85" zoomScaleNormal="85" workbookViewId="0">
      <selection activeCell="B37" sqref="B37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'Table of Contents'!A60&amp;", "&amp;'Table of Contents'!A3</f>
        <v>Total Number of AIF Other Funds, 2017:Q1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3">
        <v>6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6</v>
      </c>
      <c r="K8" s="63" t="e">
        <f>#REF!</f>
        <v>#REF!</v>
      </c>
      <c r="L8" s="63">
        <v>6</v>
      </c>
      <c r="M8" s="63">
        <v>0</v>
      </c>
    </row>
    <row r="9" spans="1:13" ht="16.5" customHeight="1" x14ac:dyDescent="0.3">
      <c r="A9" s="46" t="s">
        <v>224</v>
      </c>
      <c r="B9" s="64">
        <v>24</v>
      </c>
      <c r="C9" s="64">
        <v>0</v>
      </c>
      <c r="D9" s="64">
        <v>0</v>
      </c>
      <c r="E9" s="64">
        <v>0</v>
      </c>
      <c r="F9" s="64">
        <v>21</v>
      </c>
      <c r="G9" s="64">
        <v>1</v>
      </c>
      <c r="H9" s="64">
        <v>1</v>
      </c>
      <c r="I9" s="64">
        <v>0</v>
      </c>
      <c r="J9" s="64">
        <v>1</v>
      </c>
      <c r="K9" s="69" t="e">
        <f>#REF!</f>
        <v>#REF!</v>
      </c>
      <c r="L9" s="64">
        <v>23</v>
      </c>
      <c r="M9" s="64">
        <v>1</v>
      </c>
    </row>
    <row r="10" spans="1:13" ht="16.5" customHeight="1" x14ac:dyDescent="0.3">
      <c r="A10" s="46" t="s">
        <v>225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f>#REF!</f>
        <v>#REF!</v>
      </c>
      <c r="L10" s="63">
        <v>0</v>
      </c>
      <c r="M10" s="63">
        <v>0</v>
      </c>
    </row>
    <row r="11" spans="1:13" ht="16.5" customHeight="1" x14ac:dyDescent="0.3">
      <c r="A11" s="46" t="s">
        <v>226</v>
      </c>
      <c r="B11" s="64">
        <v>32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f>#REF!</f>
        <v>#REF!</v>
      </c>
      <c r="L11" s="64">
        <v>0</v>
      </c>
      <c r="M11" s="64">
        <v>0</v>
      </c>
    </row>
    <row r="12" spans="1:13" ht="16.5" customHeight="1" x14ac:dyDescent="0.3">
      <c r="A12" s="46" t="s">
        <v>227</v>
      </c>
      <c r="B12" s="63">
        <v>58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27</v>
      </c>
      <c r="I12" s="63">
        <v>8</v>
      </c>
      <c r="J12" s="63">
        <v>23</v>
      </c>
      <c r="K12" s="63" t="e">
        <f>#REF!</f>
        <v>#REF!</v>
      </c>
      <c r="L12" s="63">
        <v>140</v>
      </c>
      <c r="M12" s="63">
        <v>22</v>
      </c>
    </row>
    <row r="13" spans="1:13" ht="16.5" customHeight="1" x14ac:dyDescent="0.3">
      <c r="A13" s="46" t="s">
        <v>228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f>#REF!</f>
        <v>#REF!</v>
      </c>
      <c r="L13" s="64">
        <v>0</v>
      </c>
      <c r="M13" s="64">
        <v>0</v>
      </c>
    </row>
    <row r="14" spans="1:13" ht="16.5" customHeight="1" x14ac:dyDescent="0.3">
      <c r="A14" s="46" t="s">
        <v>229</v>
      </c>
      <c r="B14" s="63">
        <v>23</v>
      </c>
      <c r="C14" s="63">
        <v>0</v>
      </c>
      <c r="D14" s="63">
        <v>0</v>
      </c>
      <c r="E14" s="63">
        <v>0</v>
      </c>
      <c r="F14" s="63">
        <v>0</v>
      </c>
      <c r="G14" s="63">
        <v>1</v>
      </c>
      <c r="H14" s="63">
        <v>5</v>
      </c>
      <c r="I14" s="63">
        <v>12</v>
      </c>
      <c r="J14" s="63">
        <v>5</v>
      </c>
      <c r="K14" s="63" t="e">
        <f>#REF!</f>
        <v>#REF!</v>
      </c>
      <c r="L14" s="63">
        <v>0</v>
      </c>
      <c r="M14" s="63">
        <v>0</v>
      </c>
    </row>
    <row r="15" spans="1:13" ht="16.5" customHeight="1" x14ac:dyDescent="0.3">
      <c r="A15" s="46" t="s">
        <v>230</v>
      </c>
      <c r="B15" s="64">
        <v>25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f>#REF!</f>
        <v>#REF!</v>
      </c>
      <c r="L15" s="64">
        <v>0</v>
      </c>
      <c r="M15" s="64">
        <v>0</v>
      </c>
    </row>
    <row r="16" spans="1:13" ht="16.5" customHeight="1" x14ac:dyDescent="0.3">
      <c r="A16" s="46" t="s">
        <v>231</v>
      </c>
      <c r="B16" s="63">
        <v>3887</v>
      </c>
      <c r="C16" s="63">
        <v>0</v>
      </c>
      <c r="D16" s="63">
        <v>0</v>
      </c>
      <c r="E16" s="63">
        <v>0</v>
      </c>
      <c r="F16" s="63">
        <v>1896</v>
      </c>
      <c r="G16" s="63">
        <v>310</v>
      </c>
      <c r="H16" s="63">
        <v>1558</v>
      </c>
      <c r="I16" s="63">
        <v>123</v>
      </c>
      <c r="J16" s="63">
        <v>0</v>
      </c>
      <c r="K16" s="63" t="e">
        <f>#REF!</f>
        <v>#REF!</v>
      </c>
      <c r="L16" s="63">
        <v>0</v>
      </c>
      <c r="M16" s="63">
        <v>0</v>
      </c>
    </row>
    <row r="17" spans="1:13" ht="16.5" customHeight="1" x14ac:dyDescent="0.3">
      <c r="A17" s="46" t="s">
        <v>232</v>
      </c>
      <c r="B17" s="64">
        <v>303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1</v>
      </c>
      <c r="I17" s="64">
        <v>10</v>
      </c>
      <c r="J17" s="64">
        <v>292</v>
      </c>
      <c r="K17" s="69" t="e">
        <f>#REF!</f>
        <v>#REF!</v>
      </c>
      <c r="L17" s="64">
        <v>302</v>
      </c>
      <c r="M17" s="64">
        <v>1</v>
      </c>
    </row>
    <row r="18" spans="1:13" ht="16.5" customHeight="1" x14ac:dyDescent="0.3">
      <c r="A18" s="46" t="s">
        <v>233</v>
      </c>
      <c r="B18" s="63">
        <v>2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2</v>
      </c>
      <c r="K18" s="63" t="e">
        <f>#REF!</f>
        <v>#REF!</v>
      </c>
      <c r="L18" s="63">
        <v>0</v>
      </c>
      <c r="M18" s="63">
        <v>2</v>
      </c>
    </row>
    <row r="19" spans="1:13" ht="16.5" customHeight="1" x14ac:dyDescent="0.3">
      <c r="A19" s="46" t="s">
        <v>234</v>
      </c>
      <c r="B19" s="64">
        <v>28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6</v>
      </c>
      <c r="J19" s="64">
        <v>22</v>
      </c>
      <c r="K19" s="69" t="e">
        <f>#REF!</f>
        <v>#REF!</v>
      </c>
      <c r="L19" s="64">
        <v>28</v>
      </c>
      <c r="M19" s="64">
        <v>0</v>
      </c>
    </row>
    <row r="20" spans="1:13" ht="16.5" customHeight="1" x14ac:dyDescent="0.3">
      <c r="A20" s="46" t="s">
        <v>235</v>
      </c>
      <c r="B20" s="63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f>#REF!</f>
        <v>#REF!</v>
      </c>
      <c r="L20" s="63">
        <v>0</v>
      </c>
      <c r="M20" s="63">
        <v>0</v>
      </c>
    </row>
    <row r="21" spans="1:13" ht="16.5" customHeight="1" x14ac:dyDescent="0.3">
      <c r="A21" s="46" t="s">
        <v>236</v>
      </c>
      <c r="B21" s="64">
        <v>239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39</v>
      </c>
      <c r="J21" s="64">
        <v>200</v>
      </c>
      <c r="K21" s="69" t="e">
        <f>#REF!</f>
        <v>#REF!</v>
      </c>
      <c r="L21" s="64">
        <v>39</v>
      </c>
      <c r="M21" s="64">
        <v>200</v>
      </c>
    </row>
    <row r="22" spans="1:13" ht="16.5" customHeight="1" x14ac:dyDescent="0.3">
      <c r="A22" s="46" t="s">
        <v>237</v>
      </c>
      <c r="B22" s="63">
        <v>314</v>
      </c>
      <c r="C22" s="63">
        <v>0</v>
      </c>
      <c r="D22" s="63">
        <v>0</v>
      </c>
      <c r="E22" s="63">
        <v>0</v>
      </c>
      <c r="F22" s="63">
        <v>0</v>
      </c>
      <c r="G22" s="63">
        <v>3</v>
      </c>
      <c r="H22" s="63">
        <v>11</v>
      </c>
      <c r="I22" s="63">
        <v>41</v>
      </c>
      <c r="J22" s="63">
        <v>259</v>
      </c>
      <c r="K22" s="63" t="e">
        <f>#REF!</f>
        <v>#REF!</v>
      </c>
      <c r="L22" s="63">
        <v>259</v>
      </c>
      <c r="M22" s="63">
        <v>0</v>
      </c>
    </row>
    <row r="23" spans="1:13" ht="16.5" customHeight="1" x14ac:dyDescent="0.3">
      <c r="A23" s="46" t="s">
        <v>238</v>
      </c>
      <c r="B23" s="64">
        <v>2025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598</v>
      </c>
      <c r="I23" s="64">
        <v>0</v>
      </c>
      <c r="J23" s="64">
        <v>1427</v>
      </c>
      <c r="K23" s="69" t="e">
        <f>#REF!</f>
        <v>#REF!</v>
      </c>
      <c r="L23" s="64">
        <v>0</v>
      </c>
      <c r="M23" s="64">
        <v>0</v>
      </c>
    </row>
    <row r="24" spans="1:13" ht="16.5" customHeight="1" x14ac:dyDescent="0.3">
      <c r="A24" s="46" t="s">
        <v>239</v>
      </c>
      <c r="B24" s="63">
        <v>370</v>
      </c>
      <c r="C24" s="63">
        <v>0</v>
      </c>
      <c r="D24" s="63">
        <v>1</v>
      </c>
      <c r="E24" s="63">
        <v>0</v>
      </c>
      <c r="F24" s="63">
        <v>0</v>
      </c>
      <c r="G24" s="63">
        <v>0</v>
      </c>
      <c r="H24" s="63">
        <v>46</v>
      </c>
      <c r="I24" s="63">
        <v>30</v>
      </c>
      <c r="J24" s="63">
        <v>293</v>
      </c>
      <c r="K24" s="63" t="e">
        <f>#REF!</f>
        <v>#REF!</v>
      </c>
      <c r="L24" s="63">
        <v>340</v>
      </c>
      <c r="M24" s="63">
        <v>30</v>
      </c>
    </row>
    <row r="25" spans="1:13" ht="16.5" customHeight="1" x14ac:dyDescent="0.3">
      <c r="A25" s="46" t="s">
        <v>240</v>
      </c>
      <c r="B25" s="64">
        <v>540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327</v>
      </c>
      <c r="I25" s="64">
        <v>62</v>
      </c>
      <c r="J25" s="64">
        <v>151</v>
      </c>
      <c r="K25" s="69" t="e">
        <f>#REF!</f>
        <v>#REF!</v>
      </c>
      <c r="L25" s="64">
        <v>0</v>
      </c>
      <c r="M25" s="64">
        <v>0</v>
      </c>
    </row>
    <row r="26" spans="1:13" ht="16.5" customHeight="1" x14ac:dyDescent="0.3">
      <c r="A26" s="46" t="s">
        <v>241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f>#REF!</f>
        <v>#REF!</v>
      </c>
      <c r="L26" s="63">
        <v>0</v>
      </c>
      <c r="M26" s="63">
        <v>0</v>
      </c>
    </row>
    <row r="27" spans="1:13" ht="16.5" customHeight="1" x14ac:dyDescent="0.3">
      <c r="A27" s="46" t="s">
        <v>242</v>
      </c>
      <c r="B27" s="64">
        <v>209</v>
      </c>
      <c r="C27" s="64">
        <v>0</v>
      </c>
      <c r="D27" s="64">
        <v>0</v>
      </c>
      <c r="E27" s="64">
        <v>0</v>
      </c>
      <c r="F27" s="64">
        <v>0</v>
      </c>
      <c r="G27" s="64">
        <v>55</v>
      </c>
      <c r="H27" s="64">
        <v>147</v>
      </c>
      <c r="I27" s="64">
        <v>0</v>
      </c>
      <c r="J27" s="64">
        <v>7</v>
      </c>
      <c r="K27" s="69" t="e">
        <f>#REF!</f>
        <v>#REF!</v>
      </c>
      <c r="L27" s="64">
        <v>0</v>
      </c>
      <c r="M27" s="64">
        <v>0</v>
      </c>
    </row>
    <row r="28" spans="1:13" ht="16.5" customHeight="1" x14ac:dyDescent="0.3">
      <c r="A28" s="46" t="s">
        <v>243</v>
      </c>
      <c r="B28" s="63">
        <v>26</v>
      </c>
      <c r="C28" s="63">
        <v>0</v>
      </c>
      <c r="D28" s="63">
        <v>0</v>
      </c>
      <c r="E28" s="63">
        <v>0</v>
      </c>
      <c r="F28" s="63">
        <v>16</v>
      </c>
      <c r="G28" s="63">
        <v>0</v>
      </c>
      <c r="H28" s="63">
        <v>1</v>
      </c>
      <c r="I28" s="63">
        <v>0</v>
      </c>
      <c r="J28" s="63">
        <v>9</v>
      </c>
      <c r="K28" s="63" t="e">
        <f>#REF!</f>
        <v>#REF!</v>
      </c>
      <c r="L28" s="63">
        <v>23</v>
      </c>
      <c r="M28" s="63">
        <v>3</v>
      </c>
    </row>
    <row r="29" spans="1:13" ht="16.5" customHeight="1" x14ac:dyDescent="0.3">
      <c r="A29" s="46" t="s">
        <v>244</v>
      </c>
      <c r="B29" s="64">
        <v>11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11</v>
      </c>
      <c r="K29" s="69" t="e">
        <f>#REF!</f>
        <v>#REF!</v>
      </c>
      <c r="L29" s="64">
        <v>0</v>
      </c>
      <c r="M29" s="64">
        <v>11</v>
      </c>
    </row>
    <row r="30" spans="1:13" ht="16.5" customHeight="1" x14ac:dyDescent="0.3">
      <c r="A30" s="46" t="s">
        <v>245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f>#REF!</f>
        <v>#REF!</v>
      </c>
      <c r="L30" s="63">
        <v>0</v>
      </c>
      <c r="M30" s="63">
        <v>0</v>
      </c>
    </row>
    <row r="31" spans="1:13" ht="16.5" customHeight="1" x14ac:dyDescent="0.3">
      <c r="A31" s="46" t="s">
        <v>246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9" t="e">
        <f>#REF!</f>
        <v>#REF!</v>
      </c>
      <c r="L31" s="64">
        <v>0</v>
      </c>
      <c r="M31" s="64">
        <v>0</v>
      </c>
    </row>
    <row r="32" spans="1:13" ht="16.5" customHeight="1" x14ac:dyDescent="0.3">
      <c r="A32" s="46" t="s">
        <v>247</v>
      </c>
      <c r="B32" s="63">
        <v>62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62</v>
      </c>
      <c r="J32" s="63">
        <v>0</v>
      </c>
      <c r="K32" s="63" t="e">
        <f>#REF!</f>
        <v>#REF!</v>
      </c>
      <c r="L32" s="63">
        <v>62</v>
      </c>
      <c r="M32" s="63">
        <v>0</v>
      </c>
    </row>
    <row r="33" spans="1:13" ht="16.5" customHeight="1" x14ac:dyDescent="0.3">
      <c r="A33" s="46" t="s">
        <v>248</v>
      </c>
      <c r="B33" s="64">
        <v>4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3</v>
      </c>
      <c r="J33" s="64">
        <v>1</v>
      </c>
      <c r="K33" s="69" t="e">
        <f>#REF!</f>
        <v>#REF!</v>
      </c>
      <c r="L33" s="64">
        <v>5</v>
      </c>
      <c r="M33" s="64">
        <v>0</v>
      </c>
    </row>
    <row r="34" spans="1:13" ht="16.5" customHeight="1" x14ac:dyDescent="0.3">
      <c r="A34" s="46" t="s">
        <v>249</v>
      </c>
      <c r="B34" s="63">
        <v>134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20</v>
      </c>
      <c r="J34" s="63">
        <v>114</v>
      </c>
      <c r="K34" s="63" t="e">
        <f>#REF!</f>
        <v>#REF!</v>
      </c>
      <c r="L34" s="63">
        <v>0</v>
      </c>
      <c r="M34" s="63">
        <v>0</v>
      </c>
    </row>
    <row r="35" spans="1:13" ht="16.5" customHeight="1" x14ac:dyDescent="0.3">
      <c r="A35" s="46" t="s">
        <v>250</v>
      </c>
      <c r="B35" s="64">
        <v>19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9</v>
      </c>
      <c r="I35" s="64">
        <v>0</v>
      </c>
      <c r="J35" s="64">
        <v>10</v>
      </c>
      <c r="K35" s="69" t="e">
        <f>#REF!</f>
        <v>#REF!</v>
      </c>
      <c r="L35" s="64">
        <v>1</v>
      </c>
      <c r="M35" s="64">
        <v>8</v>
      </c>
    </row>
    <row r="36" spans="1:13" ht="16.5" customHeight="1" x14ac:dyDescent="0.3">
      <c r="A36" s="46" t="s">
        <v>251</v>
      </c>
      <c r="B36" s="63">
        <v>433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433</v>
      </c>
      <c r="K36" s="63" t="e">
        <f>#REF!</f>
        <v>#REF!</v>
      </c>
      <c r="L36" s="63">
        <v>30</v>
      </c>
      <c r="M36" s="63">
        <v>388</v>
      </c>
    </row>
    <row r="37" spans="1:13" ht="16.5" customHeight="1" x14ac:dyDescent="0.3">
      <c r="A37" s="47" t="s">
        <v>77</v>
      </c>
      <c r="B37" s="67">
        <v>8774</v>
      </c>
      <c r="C37" s="67">
        <v>0</v>
      </c>
      <c r="D37" s="67">
        <v>1</v>
      </c>
      <c r="E37" s="67">
        <v>0</v>
      </c>
      <c r="F37" s="67">
        <v>1933</v>
      </c>
      <c r="G37" s="67">
        <v>370</v>
      </c>
      <c r="H37" s="67">
        <v>2731</v>
      </c>
      <c r="I37" s="67">
        <v>416</v>
      </c>
      <c r="J37" s="67">
        <v>3266</v>
      </c>
      <c r="K37" s="70" t="e">
        <f>#REF!</f>
        <v>#REF!</v>
      </c>
      <c r="L37" s="67">
        <v>1258</v>
      </c>
      <c r="M37" s="67">
        <v>666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P7ikWZ8pi1plFEJ27NrMaOWZ4BDwI3go9GbMW+QHgA6aJdlLJTggFWSDI7l0QFRLAQJv0s6YxrB4w1H+HA2bTg==" saltValue="AjynqFbZ0QAnEULknTQ8Aw==" spinCount="100000" sheet="1" objects="1" scenarios="1"/>
  <mergeCells count="1">
    <mergeCell ref="A1:B1"/>
  </mergeCells>
  <conditionalFormatting sqref="A8:A37">
    <cfRule type="cellIs" dxfId="190" priority="4" operator="between">
      <formula>-0.1</formula>
      <formula>0</formula>
    </cfRule>
  </conditionalFormatting>
  <conditionalFormatting sqref="C7:J7">
    <cfRule type="cellIs" dxfId="189" priority="3" operator="between">
      <formula>-0.1</formula>
      <formula>0</formula>
    </cfRule>
  </conditionalFormatting>
  <conditionalFormatting sqref="L7:M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fitToPage="1"/>
  </sheetPr>
  <dimension ref="A1:K39"/>
  <sheetViews>
    <sheetView showGridLines="0" showZeros="0" zoomScale="85" zoomScaleNormal="85" workbookViewId="0">
      <selection activeCell="J39" sqref="J39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'Table of Contents'!A61&amp;", "&amp;'Table of Contents'!A3</f>
        <v>Total Number of AIF ETFs and Funds of Funds, 2017:Q1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234</v>
      </c>
      <c r="H8" s="66">
        <v>23</v>
      </c>
      <c r="I8" s="66">
        <v>10</v>
      </c>
      <c r="J8" s="66">
        <v>195</v>
      </c>
      <c r="K8" s="66">
        <v>6</v>
      </c>
    </row>
    <row r="9" spans="1:11" ht="16.5" customHeight="1" x14ac:dyDescent="0.3">
      <c r="A9" s="46" t="s">
        <v>224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71</v>
      </c>
      <c r="H9" s="64">
        <v>8</v>
      </c>
      <c r="I9" s="64">
        <v>6</v>
      </c>
      <c r="J9" s="64">
        <v>57</v>
      </c>
      <c r="K9" s="64">
        <v>0</v>
      </c>
    </row>
    <row r="10" spans="1:11" ht="16.5" customHeight="1" x14ac:dyDescent="0.3">
      <c r="A10" s="46" t="s">
        <v>225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3">
      <c r="A11" s="46" t="s">
        <v>226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3">
      <c r="A12" s="46" t="s">
        <v>227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spans="1:11" ht="16.5" customHeight="1" x14ac:dyDescent="0.3">
      <c r="A13" s="46" t="s">
        <v>228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3">
      <c r="A14" s="46" t="s">
        <v>229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54</v>
      </c>
      <c r="H14" s="66">
        <v>5</v>
      </c>
      <c r="I14" s="66">
        <v>7</v>
      </c>
      <c r="J14" s="66">
        <v>37</v>
      </c>
      <c r="K14" s="66">
        <v>5</v>
      </c>
    </row>
    <row r="15" spans="1:11" ht="16.5" customHeight="1" x14ac:dyDescent="0.3">
      <c r="A15" s="46" t="s">
        <v>230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29</v>
      </c>
      <c r="H15" s="64">
        <v>17</v>
      </c>
      <c r="I15" s="64">
        <v>12</v>
      </c>
      <c r="J15" s="64">
        <v>0</v>
      </c>
      <c r="K15" s="64">
        <v>0</v>
      </c>
    </row>
    <row r="16" spans="1:11" ht="16.5" customHeight="1" x14ac:dyDescent="0.3">
      <c r="A16" s="46" t="s">
        <v>231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3">
      <c r="A17" s="46" t="s">
        <v>232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179</v>
      </c>
      <c r="H17" s="64">
        <v>13</v>
      </c>
      <c r="I17" s="64">
        <v>1</v>
      </c>
      <c r="J17" s="64">
        <v>131</v>
      </c>
      <c r="K17" s="64">
        <v>34</v>
      </c>
    </row>
    <row r="18" spans="1:11" ht="16.5" customHeight="1" x14ac:dyDescent="0.3">
      <c r="A18" s="46" t="s">
        <v>233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3">
      <c r="A19" s="46" t="s">
        <v>234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136</v>
      </c>
      <c r="H19" s="64">
        <v>25</v>
      </c>
      <c r="I19" s="64">
        <v>8</v>
      </c>
      <c r="J19" s="64">
        <v>57</v>
      </c>
      <c r="K19" s="64">
        <v>46</v>
      </c>
    </row>
    <row r="20" spans="1:11" ht="16.5" customHeight="1" x14ac:dyDescent="0.3">
      <c r="A20" s="46" t="s">
        <v>235</v>
      </c>
      <c r="B20" s="66">
        <v>0</v>
      </c>
      <c r="C20" s="66">
        <v>0</v>
      </c>
      <c r="D20" s="66">
        <v>0</v>
      </c>
      <c r="E20" s="66">
        <v>0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3">
      <c r="A21" s="46" t="s">
        <v>236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49</v>
      </c>
      <c r="H21" s="64">
        <v>0</v>
      </c>
      <c r="I21" s="64">
        <v>0</v>
      </c>
      <c r="J21" s="64">
        <v>22</v>
      </c>
      <c r="K21" s="64">
        <v>27</v>
      </c>
    </row>
    <row r="22" spans="1:11" ht="16.5" customHeight="1" x14ac:dyDescent="0.3">
      <c r="A22" s="46" t="s">
        <v>237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25</v>
      </c>
      <c r="H22" s="66">
        <v>0</v>
      </c>
      <c r="I22" s="66">
        <v>0</v>
      </c>
      <c r="J22" s="66">
        <v>0</v>
      </c>
      <c r="K22" s="66">
        <v>25</v>
      </c>
    </row>
    <row r="23" spans="1:11" ht="16.5" customHeight="1" x14ac:dyDescent="0.3">
      <c r="A23" s="46" t="s">
        <v>238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1152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3">
      <c r="A24" s="46" t="s">
        <v>239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41</v>
      </c>
      <c r="H24" s="66">
        <v>8</v>
      </c>
      <c r="I24" s="66">
        <v>1</v>
      </c>
      <c r="J24" s="66">
        <v>0</v>
      </c>
      <c r="K24" s="66">
        <v>32</v>
      </c>
    </row>
    <row r="25" spans="1:11" ht="16.5" customHeight="1" x14ac:dyDescent="0.3">
      <c r="A25" s="46" t="s">
        <v>240</v>
      </c>
      <c r="B25" s="64">
        <v>2</v>
      </c>
      <c r="C25" s="64">
        <v>0</v>
      </c>
      <c r="D25" s="64">
        <v>0</v>
      </c>
      <c r="E25" s="64">
        <v>0</v>
      </c>
      <c r="F25" s="65"/>
      <c r="G25" s="64">
        <v>397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3">
      <c r="A26" s="46" t="s">
        <v>241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3">
      <c r="A27" s="46" t="s">
        <v>242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86</v>
      </c>
      <c r="H27" s="64">
        <v>35</v>
      </c>
      <c r="I27" s="64">
        <v>11</v>
      </c>
      <c r="J27" s="64">
        <v>22</v>
      </c>
      <c r="K27" s="64">
        <v>18</v>
      </c>
    </row>
    <row r="28" spans="1:11" ht="16.5" customHeight="1" x14ac:dyDescent="0.3">
      <c r="A28" s="46" t="s">
        <v>243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13</v>
      </c>
      <c r="H28" s="66">
        <v>0</v>
      </c>
      <c r="I28" s="66">
        <v>1</v>
      </c>
      <c r="J28" s="66">
        <v>1</v>
      </c>
      <c r="K28" s="66">
        <v>11</v>
      </c>
    </row>
    <row r="29" spans="1:11" ht="16.5" customHeight="1" x14ac:dyDescent="0.3">
      <c r="A29" s="46" t="s">
        <v>244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3">
      <c r="A30" s="46" t="s">
        <v>245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3">
      <c r="A31" s="46" t="s">
        <v>246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3">
      <c r="A32" s="46" t="s">
        <v>247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3">
      <c r="A33" s="46" t="s">
        <v>248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40</v>
      </c>
      <c r="H33" s="64">
        <v>13</v>
      </c>
      <c r="I33" s="64">
        <v>2</v>
      </c>
      <c r="J33" s="64">
        <v>20</v>
      </c>
      <c r="K33" s="64">
        <v>5</v>
      </c>
    </row>
    <row r="34" spans="1:11" ht="16.5" customHeight="1" x14ac:dyDescent="0.3">
      <c r="A34" s="46" t="s">
        <v>249</v>
      </c>
      <c r="B34" s="66">
        <v>10</v>
      </c>
      <c r="C34" s="66">
        <v>0</v>
      </c>
      <c r="D34" s="66">
        <v>0</v>
      </c>
      <c r="E34" s="66">
        <v>10</v>
      </c>
      <c r="F34" s="66"/>
      <c r="G34" s="66">
        <v>35</v>
      </c>
      <c r="H34" s="66">
        <v>0</v>
      </c>
      <c r="I34" s="66">
        <v>0</v>
      </c>
      <c r="J34" s="66">
        <v>0</v>
      </c>
      <c r="K34" s="66">
        <v>35</v>
      </c>
    </row>
    <row r="35" spans="1:11" ht="16.5" customHeight="1" x14ac:dyDescent="0.3">
      <c r="A35" s="46" t="s">
        <v>250</v>
      </c>
      <c r="B35" s="64">
        <v>9</v>
      </c>
      <c r="C35" s="64">
        <v>0</v>
      </c>
      <c r="D35" s="64">
        <v>0</v>
      </c>
      <c r="E35" s="64">
        <v>0</v>
      </c>
      <c r="F35" s="65"/>
      <c r="G35" s="64">
        <v>15</v>
      </c>
      <c r="H35" s="64">
        <v>0</v>
      </c>
      <c r="I35" s="64">
        <v>0</v>
      </c>
      <c r="J35" s="64">
        <v>8</v>
      </c>
      <c r="K35" s="64">
        <v>7</v>
      </c>
    </row>
    <row r="36" spans="1:11" ht="16.5" customHeight="1" x14ac:dyDescent="0.3">
      <c r="A36" s="46" t="s">
        <v>251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346</v>
      </c>
      <c r="H36" s="66">
        <v>43</v>
      </c>
      <c r="I36" s="66">
        <v>5</v>
      </c>
      <c r="J36" s="66">
        <v>285</v>
      </c>
      <c r="K36" s="66">
        <v>13</v>
      </c>
    </row>
    <row r="37" spans="1:11" ht="16.5" customHeight="1" x14ac:dyDescent="0.3">
      <c r="A37" s="47" t="s">
        <v>77</v>
      </c>
      <c r="B37" s="67">
        <v>26</v>
      </c>
      <c r="C37" s="67">
        <v>5</v>
      </c>
      <c r="D37" s="67">
        <v>0</v>
      </c>
      <c r="E37" s="67">
        <v>10</v>
      </c>
      <c r="F37" s="68"/>
      <c r="G37" s="67">
        <v>2902</v>
      </c>
      <c r="H37" s="67">
        <v>190</v>
      </c>
      <c r="I37" s="67">
        <v>64</v>
      </c>
      <c r="J37" s="67">
        <v>835</v>
      </c>
      <c r="K37" s="67">
        <v>264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d0CpTYXm64w1NxLGXf7WCuBOhtHlpTvshnhJf3BAvYkanMIu8GvzsqFrB05j0F2gwoaT2G3n4yQBFPkYisX5EA==" saltValue="3QSkBZ28lfF/SH4di6LAeA==" spinCount="100000" sheet="1" objects="1" scenarios="1"/>
  <mergeCells count="1">
    <mergeCell ref="A1:B1"/>
  </mergeCells>
  <conditionalFormatting sqref="A8:A37">
    <cfRule type="cellIs" dxfId="186" priority="5" operator="between">
      <formula>-0.1</formula>
      <formula>0</formula>
    </cfRule>
  </conditionalFormatting>
  <conditionalFormatting sqref="C7:E7">
    <cfRule type="cellIs" dxfId="185" priority="4" operator="between">
      <formula>-0.1</formula>
      <formula>0</formula>
    </cfRule>
  </conditionalFormatting>
  <conditionalFormatting sqref="H7:K7">
    <cfRule type="cellIs" dxfId="184" priority="3" operator="between">
      <formula>-0.1</formula>
      <formula>0</formula>
    </cfRule>
  </conditionalFormatting>
  <conditionalFormatting sqref="G7">
    <cfRule type="cellIs" dxfId="183" priority="2" operator="between">
      <formula>-0.1</formula>
      <formula>0</formula>
    </cfRule>
  </conditionalFormatting>
  <conditionalFormatting sqref="B7">
    <cfRule type="cellIs" dxfId="18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1:K39"/>
  <sheetViews>
    <sheetView showGridLines="0" showZeros="0" zoomScale="85" zoomScaleNormal="85" workbookViewId="0">
      <selection activeCell="B38" sqref="B38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'Table of Contents'!A62&amp;", "&amp;'Table of Contents'!A3</f>
        <v>Total Number of AIF Institutional Funds, 2017:Q1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6">
        <v>850</v>
      </c>
      <c r="C8" s="66">
        <v>60</v>
      </c>
      <c r="D8" s="66">
        <v>191</v>
      </c>
      <c r="E8" s="66">
        <v>593</v>
      </c>
      <c r="F8" s="66">
        <v>0</v>
      </c>
      <c r="G8" s="66">
        <v>4</v>
      </c>
      <c r="H8" s="66">
        <v>0</v>
      </c>
      <c r="I8" s="66">
        <v>0</v>
      </c>
      <c r="J8" s="66">
        <v>0</v>
      </c>
      <c r="K8" s="92">
        <v>2</v>
      </c>
    </row>
    <row r="9" spans="1:11" s="50" customFormat="1" ht="16.5" customHeight="1" x14ac:dyDescent="0.3">
      <c r="A9" s="46" t="s">
        <v>224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3">
      <c r="A10" s="46" t="s">
        <v>225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3">
      <c r="A11" s="46" t="s">
        <v>226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3">
      <c r="A12" s="46" t="s">
        <v>227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3">
      <c r="A13" s="46" t="s">
        <v>228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3">
      <c r="A14" s="46" t="s">
        <v>229</v>
      </c>
      <c r="B14" s="66">
        <v>312</v>
      </c>
      <c r="C14" s="66">
        <v>151</v>
      </c>
      <c r="D14" s="66">
        <v>121</v>
      </c>
      <c r="E14" s="66">
        <v>32</v>
      </c>
      <c r="F14" s="66">
        <v>3</v>
      </c>
      <c r="G14" s="66">
        <v>0</v>
      </c>
      <c r="H14" s="66">
        <v>1</v>
      </c>
      <c r="I14" s="66">
        <v>4</v>
      </c>
      <c r="J14" s="66">
        <v>0</v>
      </c>
      <c r="K14" s="92">
        <v>0</v>
      </c>
    </row>
    <row r="15" spans="1:11" ht="16.5" customHeight="1" x14ac:dyDescent="0.3">
      <c r="A15" s="46" t="s">
        <v>230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3">
      <c r="A16" s="46" t="s">
        <v>231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3">
      <c r="A17" s="46" t="s">
        <v>232</v>
      </c>
      <c r="B17" s="64">
        <v>3891</v>
      </c>
      <c r="C17" s="64">
        <v>161</v>
      </c>
      <c r="D17" s="64">
        <v>634</v>
      </c>
      <c r="E17" s="64">
        <v>2485</v>
      </c>
      <c r="F17" s="64">
        <v>2</v>
      </c>
      <c r="G17" s="64">
        <v>347</v>
      </c>
      <c r="H17" s="64">
        <v>0</v>
      </c>
      <c r="I17" s="64">
        <v>1</v>
      </c>
      <c r="J17" s="64">
        <v>6</v>
      </c>
      <c r="K17" s="84">
        <v>255</v>
      </c>
    </row>
    <row r="18" spans="1:11" ht="16.5" customHeight="1" x14ac:dyDescent="0.3">
      <c r="A18" s="46" t="s">
        <v>233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3">
      <c r="A19" s="46" t="s">
        <v>234</v>
      </c>
      <c r="B19" s="64">
        <v>44</v>
      </c>
      <c r="C19" s="64">
        <v>8</v>
      </c>
      <c r="D19" s="64">
        <v>5</v>
      </c>
      <c r="E19" s="64">
        <v>1</v>
      </c>
      <c r="F19" s="64">
        <v>3</v>
      </c>
      <c r="G19" s="64">
        <v>18</v>
      </c>
      <c r="H19" s="64">
        <v>0</v>
      </c>
      <c r="I19" s="64">
        <v>0</v>
      </c>
      <c r="J19" s="64">
        <v>6</v>
      </c>
      <c r="K19" s="84">
        <v>3</v>
      </c>
    </row>
    <row r="20" spans="1:11" ht="16.5" customHeight="1" x14ac:dyDescent="0.3">
      <c r="A20" s="46" t="s">
        <v>235</v>
      </c>
      <c r="B20" s="66">
        <v>2201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3">
      <c r="A21" s="46" t="s">
        <v>236</v>
      </c>
      <c r="B21" s="64">
        <v>303</v>
      </c>
      <c r="C21" s="64">
        <v>0</v>
      </c>
      <c r="D21" s="64">
        <v>3</v>
      </c>
      <c r="E21" s="64">
        <v>4</v>
      </c>
      <c r="F21" s="64">
        <v>0</v>
      </c>
      <c r="G21" s="64">
        <v>264</v>
      </c>
      <c r="H21" s="64">
        <v>0</v>
      </c>
      <c r="I21" s="64">
        <v>0</v>
      </c>
      <c r="J21" s="64">
        <v>32</v>
      </c>
      <c r="K21" s="84">
        <v>0</v>
      </c>
    </row>
    <row r="22" spans="1:11" ht="16.5" customHeight="1" x14ac:dyDescent="0.3">
      <c r="A22" s="46" t="s">
        <v>237</v>
      </c>
      <c r="B22" s="66">
        <v>1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1</v>
      </c>
    </row>
    <row r="23" spans="1:11" ht="16.5" customHeight="1" x14ac:dyDescent="0.3">
      <c r="A23" s="46" t="s">
        <v>238</v>
      </c>
      <c r="B23" s="64">
        <v>3423</v>
      </c>
      <c r="C23" s="64">
        <v>326</v>
      </c>
      <c r="D23" s="64">
        <v>516</v>
      </c>
      <c r="E23" s="64">
        <v>1001</v>
      </c>
      <c r="F23" s="64">
        <v>12</v>
      </c>
      <c r="G23" s="64">
        <v>312</v>
      </c>
      <c r="H23" s="64">
        <v>0</v>
      </c>
      <c r="I23" s="64">
        <v>197</v>
      </c>
      <c r="J23" s="64">
        <v>0</v>
      </c>
      <c r="K23" s="84">
        <v>1059</v>
      </c>
    </row>
    <row r="24" spans="1:11" ht="16.5" customHeight="1" x14ac:dyDescent="0.3">
      <c r="A24" s="46" t="s">
        <v>239</v>
      </c>
      <c r="B24" s="66">
        <v>548</v>
      </c>
      <c r="C24" s="66">
        <v>91</v>
      </c>
      <c r="D24" s="66">
        <v>32</v>
      </c>
      <c r="E24" s="66">
        <v>24</v>
      </c>
      <c r="F24" s="66">
        <v>0</v>
      </c>
      <c r="G24" s="66">
        <v>33</v>
      </c>
      <c r="H24" s="66">
        <v>0</v>
      </c>
      <c r="I24" s="66">
        <v>45</v>
      </c>
      <c r="J24" s="66">
        <v>30</v>
      </c>
      <c r="K24" s="92">
        <v>293</v>
      </c>
    </row>
    <row r="25" spans="1:11" ht="16.5" customHeight="1" x14ac:dyDescent="0.3">
      <c r="A25" s="46" t="s">
        <v>240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3">
      <c r="A26" s="46" t="s">
        <v>241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3">
      <c r="A27" s="46" t="s">
        <v>242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3">
      <c r="A28" s="46" t="s">
        <v>243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3">
      <c r="A29" s="46" t="s">
        <v>244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3">
      <c r="A30" s="46" t="s">
        <v>245</v>
      </c>
      <c r="B30" s="66">
        <v>4</v>
      </c>
      <c r="C30" s="66">
        <v>1</v>
      </c>
      <c r="D30" s="66">
        <v>2</v>
      </c>
      <c r="E30" s="66">
        <v>1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3">
      <c r="A31" s="46" t="s">
        <v>246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84">
        <v>0</v>
      </c>
    </row>
    <row r="32" spans="1:11" ht="16.5" customHeight="1" x14ac:dyDescent="0.3">
      <c r="A32" s="46" t="s">
        <v>247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3">
      <c r="A33" s="46" t="s">
        <v>248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3">
      <c r="A34" s="46" t="s">
        <v>249</v>
      </c>
      <c r="B34" s="66">
        <v>47</v>
      </c>
      <c r="C34" s="66">
        <v>0</v>
      </c>
      <c r="D34" s="66">
        <v>0</v>
      </c>
      <c r="E34" s="66">
        <v>0</v>
      </c>
      <c r="F34" s="66">
        <v>0</v>
      </c>
      <c r="G34" s="66">
        <v>12</v>
      </c>
      <c r="H34" s="66">
        <v>0</v>
      </c>
      <c r="I34" s="66">
        <v>0</v>
      </c>
      <c r="J34" s="66">
        <v>2</v>
      </c>
      <c r="K34" s="92">
        <v>33</v>
      </c>
    </row>
    <row r="35" spans="1:11" ht="16.5" customHeight="1" x14ac:dyDescent="0.3">
      <c r="A35" s="46" t="s">
        <v>250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3">
      <c r="A36" s="46" t="s">
        <v>251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3">
      <c r="A37" s="47" t="s">
        <v>77</v>
      </c>
      <c r="B37" s="67">
        <v>11624</v>
      </c>
      <c r="C37" s="67">
        <v>798</v>
      </c>
      <c r="D37" s="67">
        <v>1504</v>
      </c>
      <c r="E37" s="67">
        <v>4141</v>
      </c>
      <c r="F37" s="67">
        <v>20</v>
      </c>
      <c r="G37" s="67">
        <v>990</v>
      </c>
      <c r="H37" s="67">
        <v>1</v>
      </c>
      <c r="I37" s="67">
        <v>247</v>
      </c>
      <c r="J37" s="67">
        <v>76</v>
      </c>
      <c r="K37" s="86">
        <v>1646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ZwrZu0oEYB30hOPW4TyvrdTD7oyI3b/qazFdIsTUqRH4onL7aB8hF2JCgxd8LX4adh/ZD8SFpCDir9L7qLSvEQ==" saltValue="032nERBp/SflgSPR6tAQWg==" spinCount="100000" sheet="1" objects="1" scenarios="1"/>
  <mergeCells count="1">
    <mergeCell ref="A1:B1"/>
  </mergeCells>
  <conditionalFormatting sqref="A8:A37">
    <cfRule type="cellIs" dxfId="181" priority="3" operator="between">
      <formula>-0.1</formula>
      <formula>0</formula>
    </cfRule>
  </conditionalFormatting>
  <conditionalFormatting sqref="C7:K7">
    <cfRule type="cellIs" dxfId="180" priority="2" operator="between">
      <formula>-0.1</formula>
      <formula>0</formula>
    </cfRule>
  </conditionalFormatting>
  <conditionalFormatting sqref="B7">
    <cfRule type="cellIs" dxfId="17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L38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Contents'!C7</f>
        <v>Table 2.1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Contents'!A7&amp;", "&amp;'Table of Contents'!A3</f>
        <v>Total Net Assets, Net Sales and Number of UCITS and AIF, 2017:Q1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6">
        <v>176513.31200000001</v>
      </c>
      <c r="C8" s="102">
        <v>81199.625</v>
      </c>
      <c r="D8" s="6">
        <v>95313.687000000005</v>
      </c>
      <c r="E8" s="41"/>
      <c r="F8" s="6">
        <v>601.99900000000002</v>
      </c>
      <c r="G8" s="102">
        <v>-154.702</v>
      </c>
      <c r="H8" s="6">
        <v>756.70100000000002</v>
      </c>
      <c r="J8" s="78">
        <v>2033</v>
      </c>
      <c r="K8" s="124">
        <v>1015</v>
      </c>
      <c r="L8" s="78">
        <v>1018</v>
      </c>
    </row>
    <row r="9" spans="1:12" ht="16.5" customHeight="1" x14ac:dyDescent="0.3">
      <c r="A9" s="46" t="s">
        <v>224</v>
      </c>
      <c r="B9" s="100">
        <v>135847.708932557</v>
      </c>
      <c r="C9" s="94">
        <v>86860.64101069</v>
      </c>
      <c r="D9" s="100">
        <v>48987.067921866997</v>
      </c>
      <c r="E9" s="41"/>
      <c r="F9" s="100">
        <v>0</v>
      </c>
      <c r="G9" s="94">
        <v>0</v>
      </c>
      <c r="H9" s="100">
        <v>0</v>
      </c>
      <c r="J9" s="122">
        <v>1164</v>
      </c>
      <c r="K9" s="123">
        <v>623</v>
      </c>
      <c r="L9" s="122">
        <v>541</v>
      </c>
    </row>
    <row r="10" spans="1:12" ht="16.5" customHeight="1" x14ac:dyDescent="0.3">
      <c r="A10" s="46" t="s">
        <v>225</v>
      </c>
      <c r="B10" s="6">
        <v>1093.6442520000001</v>
      </c>
      <c r="C10" s="102">
        <v>1077.33989</v>
      </c>
      <c r="D10" s="6">
        <v>16.304362000000001</v>
      </c>
      <c r="E10" s="41"/>
      <c r="F10" s="6">
        <v>43.052993970000003</v>
      </c>
      <c r="G10" s="102">
        <v>43.052993970000003</v>
      </c>
      <c r="H10" s="6">
        <v>0</v>
      </c>
      <c r="J10" s="78">
        <v>114</v>
      </c>
      <c r="K10" s="124">
        <v>112</v>
      </c>
      <c r="L10" s="78">
        <v>2</v>
      </c>
    </row>
    <row r="11" spans="1:12" ht="16.5" customHeight="1" x14ac:dyDescent="0.3">
      <c r="A11" s="46" t="s">
        <v>226</v>
      </c>
      <c r="B11" s="100">
        <v>21289.083999999999</v>
      </c>
      <c r="C11" s="94">
        <v>18206.333999999999</v>
      </c>
      <c r="D11" s="100">
        <v>3082.75</v>
      </c>
      <c r="E11" s="41"/>
      <c r="F11" s="100">
        <v>-114.31</v>
      </c>
      <c r="G11" s="94">
        <v>-114.31</v>
      </c>
      <c r="H11" s="100">
        <v>0</v>
      </c>
      <c r="J11" s="122">
        <v>125</v>
      </c>
      <c r="K11" s="123">
        <v>92</v>
      </c>
      <c r="L11" s="122">
        <v>33</v>
      </c>
    </row>
    <row r="12" spans="1:12" ht="16.5" customHeight="1" x14ac:dyDescent="0.3">
      <c r="A12" s="46" t="s">
        <v>227</v>
      </c>
      <c r="B12" s="6">
        <v>2254</v>
      </c>
      <c r="C12" s="102">
        <v>114</v>
      </c>
      <c r="D12" s="6">
        <v>2140</v>
      </c>
      <c r="E12" s="41"/>
      <c r="F12" s="6">
        <v>-3</v>
      </c>
      <c r="G12" s="102">
        <v>4</v>
      </c>
      <c r="H12" s="6">
        <v>-7</v>
      </c>
      <c r="J12" s="78">
        <v>185</v>
      </c>
      <c r="K12" s="124">
        <v>23</v>
      </c>
      <c r="L12" s="78">
        <v>162</v>
      </c>
    </row>
    <row r="13" spans="1:12" ht="16.5" customHeight="1" x14ac:dyDescent="0.3">
      <c r="A13" s="46" t="s">
        <v>228</v>
      </c>
      <c r="B13" s="100">
        <v>263987.56359999999</v>
      </c>
      <c r="C13" s="94">
        <v>244800.46780000001</v>
      </c>
      <c r="D13" s="100">
        <v>19187.095860000001</v>
      </c>
      <c r="E13" s="41"/>
      <c r="F13" s="100">
        <v>10431.33453</v>
      </c>
      <c r="G13" s="94">
        <v>9053.3078499999992</v>
      </c>
      <c r="H13" s="100">
        <v>1378.0266750000001</v>
      </c>
      <c r="J13" s="122">
        <v>144</v>
      </c>
      <c r="K13" s="123">
        <v>141</v>
      </c>
      <c r="L13" s="122">
        <v>3</v>
      </c>
    </row>
    <row r="14" spans="1:12" ht="16.5" customHeight="1" x14ac:dyDescent="0.3">
      <c r="A14" s="46" t="s">
        <v>229</v>
      </c>
      <c r="B14" s="6">
        <v>2092081.7339999999</v>
      </c>
      <c r="C14" s="102">
        <v>887312.86499999999</v>
      </c>
      <c r="D14" s="6">
        <v>1204768.8689999999</v>
      </c>
      <c r="E14" s="41"/>
      <c r="F14" s="6">
        <v>-611.98500000000001</v>
      </c>
      <c r="G14" s="102">
        <v>11689.5</v>
      </c>
      <c r="H14" s="6">
        <v>-12301.485000000001</v>
      </c>
      <c r="J14" s="78">
        <v>978</v>
      </c>
      <c r="K14" s="124">
        <v>613</v>
      </c>
      <c r="L14" s="78">
        <v>365</v>
      </c>
    </row>
    <row r="15" spans="1:12" ht="16.5" customHeight="1" x14ac:dyDescent="0.3">
      <c r="A15" s="46" t="s">
        <v>230</v>
      </c>
      <c r="B15" s="100">
        <v>110000.81110000001</v>
      </c>
      <c r="C15" s="94">
        <v>88809.431500000006</v>
      </c>
      <c r="D15" s="100">
        <v>21191.379570000001</v>
      </c>
      <c r="E15" s="41"/>
      <c r="F15" s="100">
        <v>972.20085659999995</v>
      </c>
      <c r="G15" s="94">
        <v>552.90607880000005</v>
      </c>
      <c r="H15" s="100">
        <v>419.29477780000002</v>
      </c>
      <c r="J15" s="122">
        <v>459</v>
      </c>
      <c r="K15" s="123">
        <v>347</v>
      </c>
      <c r="L15" s="122">
        <v>112</v>
      </c>
    </row>
    <row r="16" spans="1:12" ht="16.5" customHeight="1" x14ac:dyDescent="0.3">
      <c r="A16" s="46" t="s">
        <v>231</v>
      </c>
      <c r="B16" s="6">
        <v>1880168</v>
      </c>
      <c r="C16" s="102">
        <v>859593</v>
      </c>
      <c r="D16" s="6">
        <v>1020575</v>
      </c>
      <c r="E16" s="41"/>
      <c r="F16" s="6">
        <v>54500</v>
      </c>
      <c r="G16" s="102">
        <v>47600</v>
      </c>
      <c r="H16" s="6">
        <v>6900</v>
      </c>
      <c r="J16" s="78">
        <v>10880</v>
      </c>
      <c r="K16" s="124">
        <v>3168</v>
      </c>
      <c r="L16" s="78">
        <v>7712</v>
      </c>
    </row>
    <row r="17" spans="1:12" ht="16.5" customHeight="1" x14ac:dyDescent="0.3">
      <c r="A17" s="46" t="s">
        <v>232</v>
      </c>
      <c r="B17" s="100">
        <v>1937710.825</v>
      </c>
      <c r="C17" s="94">
        <v>344904.36700000003</v>
      </c>
      <c r="D17" s="100">
        <v>1592806.4580000001</v>
      </c>
      <c r="E17" s="41"/>
      <c r="F17" s="100">
        <v>31559.542000000001</v>
      </c>
      <c r="G17" s="94">
        <v>5226.0420000000004</v>
      </c>
      <c r="H17" s="100">
        <v>26333.5</v>
      </c>
      <c r="J17" s="122">
        <v>6104</v>
      </c>
      <c r="K17" s="123">
        <v>1789</v>
      </c>
      <c r="L17" s="122">
        <v>4315</v>
      </c>
    </row>
    <row r="18" spans="1:12" ht="16.5" customHeight="1" x14ac:dyDescent="0.3">
      <c r="A18" s="46" t="s">
        <v>233</v>
      </c>
      <c r="B18" s="6">
        <v>7194.2910000000002</v>
      </c>
      <c r="C18" s="102">
        <v>4428.7749999999996</v>
      </c>
      <c r="D18" s="6">
        <v>2765.5160000000001</v>
      </c>
      <c r="E18" s="41"/>
      <c r="F18" s="6">
        <v>1.47</v>
      </c>
      <c r="G18" s="102">
        <v>1.47</v>
      </c>
      <c r="H18" s="6">
        <v>0</v>
      </c>
      <c r="J18" s="78">
        <v>166</v>
      </c>
      <c r="K18" s="124">
        <v>159</v>
      </c>
      <c r="L18" s="78">
        <v>7</v>
      </c>
    </row>
    <row r="19" spans="1:12" ht="16.5" customHeight="1" x14ac:dyDescent="0.3">
      <c r="A19" s="46" t="s">
        <v>234</v>
      </c>
      <c r="B19" s="100">
        <v>5895545.1454323102</v>
      </c>
      <c r="C19" s="94">
        <v>379631.312495814</v>
      </c>
      <c r="D19" s="100">
        <v>5515913.8329365002</v>
      </c>
      <c r="E19" s="41"/>
      <c r="F19" s="100">
        <v>82673.422156163098</v>
      </c>
      <c r="G19" s="94">
        <v>12942.1363407504</v>
      </c>
      <c r="H19" s="100">
        <v>69731.285815412703</v>
      </c>
      <c r="J19" s="122">
        <v>610</v>
      </c>
      <c r="K19" s="123">
        <v>25</v>
      </c>
      <c r="L19" s="122">
        <v>585</v>
      </c>
    </row>
    <row r="20" spans="1:12" ht="16.5" customHeight="1" x14ac:dyDescent="0.3">
      <c r="A20" s="46" t="s">
        <v>235</v>
      </c>
      <c r="B20" s="6">
        <v>2204913</v>
      </c>
      <c r="C20" s="102">
        <v>1668435</v>
      </c>
      <c r="D20" s="6">
        <v>536478</v>
      </c>
      <c r="E20" s="41"/>
      <c r="F20" s="6">
        <v>71838</v>
      </c>
      <c r="G20" s="102">
        <v>55078</v>
      </c>
      <c r="H20" s="6">
        <v>16760</v>
      </c>
      <c r="J20" s="78">
        <v>6541</v>
      </c>
      <c r="K20" s="124">
        <v>4100</v>
      </c>
      <c r="L20" s="78">
        <v>2441</v>
      </c>
    </row>
    <row r="21" spans="1:12" ht="16.5" customHeight="1" x14ac:dyDescent="0.3">
      <c r="A21" s="46" t="s">
        <v>236</v>
      </c>
      <c r="B21" s="100">
        <v>302610.01</v>
      </c>
      <c r="C21" s="94">
        <v>239319.76</v>
      </c>
      <c r="D21" s="100">
        <v>63290.25</v>
      </c>
      <c r="E21" s="41"/>
      <c r="F21" s="100">
        <v>2747.2000000000098</v>
      </c>
      <c r="G21" s="94">
        <v>2987.4100000000099</v>
      </c>
      <c r="H21" s="100">
        <v>-240.21</v>
      </c>
      <c r="J21" s="122">
        <v>1516</v>
      </c>
      <c r="K21" s="123">
        <v>962</v>
      </c>
      <c r="L21" s="122">
        <v>554</v>
      </c>
    </row>
    <row r="22" spans="1:12" ht="16.5" customHeight="1" x14ac:dyDescent="0.3">
      <c r="A22" s="46" t="s">
        <v>237</v>
      </c>
      <c r="B22" s="6">
        <v>47912.11</v>
      </c>
      <c r="C22" s="102">
        <v>29122.43</v>
      </c>
      <c r="D22" s="6">
        <v>18789.68</v>
      </c>
      <c r="E22" s="41"/>
      <c r="F22" s="6">
        <v>380.13</v>
      </c>
      <c r="G22" s="102">
        <v>518.70000000000005</v>
      </c>
      <c r="H22" s="6">
        <v>-138.57</v>
      </c>
      <c r="J22" s="78">
        <v>1360</v>
      </c>
      <c r="K22" s="124">
        <v>855</v>
      </c>
      <c r="L22" s="78">
        <v>505</v>
      </c>
    </row>
    <row r="23" spans="1:12" ht="16.5" customHeight="1" x14ac:dyDescent="0.3">
      <c r="A23" s="46" t="s">
        <v>238</v>
      </c>
      <c r="B23" s="100">
        <v>3906027</v>
      </c>
      <c r="C23" s="94">
        <v>3257773</v>
      </c>
      <c r="D23" s="100">
        <v>648254</v>
      </c>
      <c r="E23" s="41"/>
      <c r="F23" s="100">
        <v>75016.000000000102</v>
      </c>
      <c r="G23" s="94">
        <v>61791.000000000102</v>
      </c>
      <c r="H23" s="100">
        <v>13225</v>
      </c>
      <c r="J23" s="122">
        <v>14586</v>
      </c>
      <c r="K23" s="123">
        <v>9879</v>
      </c>
      <c r="L23" s="122">
        <v>4707</v>
      </c>
    </row>
    <row r="24" spans="1:12" ht="16.5" customHeight="1" x14ac:dyDescent="0.3">
      <c r="A24" s="46" t="s">
        <v>239</v>
      </c>
      <c r="B24" s="6">
        <v>9598.6863811769108</v>
      </c>
      <c r="C24" s="102">
        <v>2369.7587056503498</v>
      </c>
      <c r="D24" s="6">
        <v>7228.9276755265601</v>
      </c>
      <c r="E24" s="41"/>
      <c r="F24" s="6">
        <v>-421.93361989702998</v>
      </c>
      <c r="G24" s="102">
        <v>-21.210006440701001</v>
      </c>
      <c r="H24" s="6">
        <v>-400.72361345632999</v>
      </c>
      <c r="J24" s="78">
        <v>660</v>
      </c>
      <c r="K24" s="124">
        <v>100</v>
      </c>
      <c r="L24" s="78">
        <v>560</v>
      </c>
    </row>
    <row r="25" spans="1:12" ht="16.5" customHeight="1" x14ac:dyDescent="0.3">
      <c r="A25" s="46" t="s">
        <v>240</v>
      </c>
      <c r="B25" s="100">
        <v>809992</v>
      </c>
      <c r="C25" s="94">
        <v>36561</v>
      </c>
      <c r="D25" s="100">
        <v>773431</v>
      </c>
      <c r="E25" s="41"/>
      <c r="F25" s="100">
        <v>-7660</v>
      </c>
      <c r="G25" s="94">
        <v>-1731</v>
      </c>
      <c r="H25" s="100">
        <v>-5929</v>
      </c>
      <c r="J25" s="122">
        <v>1822</v>
      </c>
      <c r="K25" s="123">
        <v>106</v>
      </c>
      <c r="L25" s="122">
        <v>1716</v>
      </c>
    </row>
    <row r="26" spans="1:12" ht="16.5" customHeight="1" x14ac:dyDescent="0.3">
      <c r="A26" s="46" t="s">
        <v>241</v>
      </c>
      <c r="B26" s="6">
        <v>1039549</v>
      </c>
      <c r="C26" s="102">
        <v>1039549</v>
      </c>
      <c r="D26" s="6">
        <v>0</v>
      </c>
      <c r="E26" s="41"/>
      <c r="F26" s="6">
        <v>28767</v>
      </c>
      <c r="G26" s="102">
        <v>28767</v>
      </c>
      <c r="H26" s="6">
        <v>0</v>
      </c>
      <c r="J26" s="78">
        <v>715</v>
      </c>
      <c r="K26" s="124">
        <v>715</v>
      </c>
      <c r="L26" s="78">
        <v>0</v>
      </c>
    </row>
    <row r="27" spans="1:12" ht="16.5" customHeight="1" x14ac:dyDescent="0.3">
      <c r="A27" s="46" t="s">
        <v>242</v>
      </c>
      <c r="B27" s="100">
        <v>273027.49300000002</v>
      </c>
      <c r="C27" s="94">
        <v>96835.126000000004</v>
      </c>
      <c r="D27" s="100">
        <v>176192.367</v>
      </c>
      <c r="E27" s="41"/>
      <c r="F27" s="100">
        <v>3505.3319999999999</v>
      </c>
      <c r="G27" s="94">
        <v>640.43499999999995</v>
      </c>
      <c r="H27" s="100">
        <v>2864.8969999999999</v>
      </c>
      <c r="J27" s="122">
        <v>886</v>
      </c>
      <c r="K27" s="123">
        <v>321</v>
      </c>
      <c r="L27" s="122">
        <v>565</v>
      </c>
    </row>
    <row r="28" spans="1:12" ht="16.5" customHeight="1" x14ac:dyDescent="0.3">
      <c r="A28" s="46" t="s">
        <v>243</v>
      </c>
      <c r="B28" s="6">
        <v>22184.041326865201</v>
      </c>
      <c r="C28" s="102">
        <v>8034.3171838151802</v>
      </c>
      <c r="D28" s="6">
        <v>14149.72414305</v>
      </c>
      <c r="E28" s="41"/>
      <c r="F28" s="6">
        <v>318.42087564500002</v>
      </c>
      <c r="G28" s="102">
        <v>678.76933725000004</v>
      </c>
      <c r="H28" s="6">
        <v>-360.34846160500001</v>
      </c>
      <c r="J28" s="78">
        <v>404</v>
      </c>
      <c r="K28" s="124">
        <v>127</v>
      </c>
      <c r="L28" s="78">
        <v>277</v>
      </c>
    </row>
    <row r="29" spans="1:12" ht="16.5" customHeight="1" x14ac:dyDescent="0.3">
      <c r="A29" s="46" t="s">
        <v>244</v>
      </c>
      <c r="B29" s="100">
        <v>41598.480000000003</v>
      </c>
      <c r="C29" s="94">
        <v>22223</v>
      </c>
      <c r="D29" s="100">
        <v>19375.48</v>
      </c>
      <c r="E29" s="41"/>
      <c r="F29" s="100">
        <v>173.96</v>
      </c>
      <c r="G29" s="94">
        <v>174</v>
      </c>
      <c r="H29" s="100">
        <v>-0.04</v>
      </c>
      <c r="J29" s="122">
        <v>99</v>
      </c>
      <c r="K29" s="123">
        <v>75</v>
      </c>
      <c r="L29" s="122">
        <v>24</v>
      </c>
    </row>
    <row r="30" spans="1:12" ht="16.5" customHeight="1" x14ac:dyDescent="0.3">
      <c r="A30" s="46" t="s">
        <v>245</v>
      </c>
      <c r="B30" s="6">
        <v>6022.335</v>
      </c>
      <c r="C30" s="102">
        <v>4447.8029999999999</v>
      </c>
      <c r="D30" s="6">
        <v>1574.5319999999999</v>
      </c>
      <c r="E30" s="41"/>
      <c r="F30" s="6">
        <v>72.891000000000005</v>
      </c>
      <c r="G30" s="102">
        <v>47.758000000000003</v>
      </c>
      <c r="H30" s="6">
        <v>25.132999999999999</v>
      </c>
      <c r="J30" s="78">
        <v>86</v>
      </c>
      <c r="K30" s="124">
        <v>69</v>
      </c>
      <c r="L30" s="78">
        <v>17</v>
      </c>
    </row>
    <row r="31" spans="1:12" ht="16.5" customHeight="1" x14ac:dyDescent="0.3">
      <c r="A31" s="46" t="s">
        <v>246</v>
      </c>
      <c r="B31" s="100">
        <v>2585.4216000000001</v>
      </c>
      <c r="C31" s="94">
        <v>2585.4216000000001</v>
      </c>
      <c r="D31" s="100">
        <v>0</v>
      </c>
      <c r="E31" s="41"/>
      <c r="F31" s="100">
        <v>20.158300000000001</v>
      </c>
      <c r="G31" s="94">
        <v>20.158300000000001</v>
      </c>
      <c r="H31" s="100">
        <v>0</v>
      </c>
      <c r="J31" s="122">
        <v>107</v>
      </c>
      <c r="K31" s="123">
        <v>107</v>
      </c>
      <c r="L31" s="122">
        <v>0</v>
      </c>
    </row>
    <row r="32" spans="1:12" ht="16.5" customHeight="1" x14ac:dyDescent="0.3">
      <c r="A32" s="46" t="s">
        <v>247</v>
      </c>
      <c r="B32" s="6">
        <v>278482</v>
      </c>
      <c r="C32" s="102">
        <v>203338</v>
      </c>
      <c r="D32" s="6">
        <v>75144</v>
      </c>
      <c r="E32" s="41"/>
      <c r="F32" s="6">
        <v>6116</v>
      </c>
      <c r="G32" s="102">
        <v>5851</v>
      </c>
      <c r="H32" s="6">
        <v>265</v>
      </c>
      <c r="J32" s="78">
        <v>2427</v>
      </c>
      <c r="K32" s="124">
        <v>1694</v>
      </c>
      <c r="L32" s="78">
        <v>733</v>
      </c>
    </row>
    <row r="33" spans="1:12" ht="16.5" customHeight="1" x14ac:dyDescent="0.3">
      <c r="A33" s="46" t="s">
        <v>248</v>
      </c>
      <c r="B33" s="100">
        <v>3067289</v>
      </c>
      <c r="C33" s="94">
        <v>2854160</v>
      </c>
      <c r="D33" s="100">
        <v>213129</v>
      </c>
      <c r="E33" s="41"/>
      <c r="F33" s="100">
        <v>21964</v>
      </c>
      <c r="G33" s="94">
        <v>20149</v>
      </c>
      <c r="H33" s="100">
        <v>1815</v>
      </c>
      <c r="J33" s="122">
        <v>613</v>
      </c>
      <c r="K33" s="123">
        <v>519</v>
      </c>
      <c r="L33" s="122">
        <v>94</v>
      </c>
    </row>
    <row r="34" spans="1:12" ht="16.5" customHeight="1" x14ac:dyDescent="0.3">
      <c r="A34" s="46" t="s">
        <v>249</v>
      </c>
      <c r="B34" s="6">
        <v>600239.57727395801</v>
      </c>
      <c r="C34" s="102">
        <v>490379.23171702703</v>
      </c>
      <c r="D34" s="6">
        <v>109860.345556931</v>
      </c>
      <c r="E34" s="41"/>
      <c r="F34" s="6">
        <v>3774.6562783782401</v>
      </c>
      <c r="G34" s="102">
        <v>2681.6840631326199</v>
      </c>
      <c r="H34" s="6">
        <v>1092.97221524562</v>
      </c>
      <c r="J34" s="78">
        <v>1037</v>
      </c>
      <c r="K34" s="124">
        <v>870</v>
      </c>
      <c r="L34" s="78">
        <v>167</v>
      </c>
    </row>
    <row r="35" spans="1:12" ht="16.5" customHeight="1" x14ac:dyDescent="0.3">
      <c r="A35" s="46" t="s">
        <v>250</v>
      </c>
      <c r="B35" s="100">
        <v>106481.42771314</v>
      </c>
      <c r="C35" s="94">
        <v>44161.178741659998</v>
      </c>
      <c r="D35" s="100">
        <v>62320.248971480003</v>
      </c>
      <c r="E35" s="41"/>
      <c r="F35" s="100">
        <v>98.879160384058395</v>
      </c>
      <c r="G35" s="94">
        <v>68.554398875395407</v>
      </c>
      <c r="H35" s="100">
        <v>30.324761508662998</v>
      </c>
      <c r="J35" s="122">
        <v>441</v>
      </c>
      <c r="K35" s="123">
        <v>390</v>
      </c>
      <c r="L35" s="122">
        <v>51</v>
      </c>
    </row>
    <row r="36" spans="1:12" ht="16.5" customHeight="1" x14ac:dyDescent="0.3">
      <c r="A36" s="46" t="s">
        <v>251</v>
      </c>
      <c r="B36" s="6">
        <v>1323660.3729999999</v>
      </c>
      <c r="C36" s="102">
        <v>986044.20310000004</v>
      </c>
      <c r="D36" s="6">
        <v>337616.16989999998</v>
      </c>
      <c r="E36" s="41"/>
      <c r="F36" s="6">
        <v>13459.552</v>
      </c>
      <c r="G36" s="102">
        <v>12003.677600000001</v>
      </c>
      <c r="H36" s="6">
        <v>1455.8743999999999</v>
      </c>
      <c r="J36" s="78">
        <v>2978</v>
      </c>
      <c r="K36" s="124">
        <v>1974</v>
      </c>
      <c r="L36" s="78">
        <v>1004</v>
      </c>
    </row>
    <row r="37" spans="1:12" ht="16.5" customHeight="1" x14ac:dyDescent="0.3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59240</v>
      </c>
      <c r="K37" s="126">
        <v>30970</v>
      </c>
      <c r="L37" s="125">
        <v>28270</v>
      </c>
    </row>
    <row r="38" spans="1:12" ht="16.5" customHeight="1" x14ac:dyDescent="0.25">
      <c r="E38" s="41"/>
    </row>
  </sheetData>
  <sheetProtection algorithmName="SHA-512" hashValue="YGb3iO2dvFhZj5qribUAUxNRa4CFcKdZ5j0slTqZ8vGvpW0xrMqbmgGa107cfLM6SmDDaPq9/ohyE7TDk2N4QQ==" saltValue="DnS03V5NVWu121YzhV+//w==" spinCount="100000" sheet="1" objects="1" scenarios="1"/>
  <mergeCells count="1">
    <mergeCell ref="A1:B1"/>
  </mergeCells>
  <conditionalFormatting sqref="A1:XFD6 A38:XFD1048576 I37 A7 E7 I7 M7:XFD37">
    <cfRule type="cellIs" dxfId="178" priority="34" operator="between">
      <formula>-0.1</formula>
      <formula>0</formula>
    </cfRule>
  </conditionalFormatting>
  <conditionalFormatting sqref="B37:D37">
    <cfRule type="cellIs" dxfId="177" priority="15" operator="between">
      <formula>-0.1</formula>
      <formula>0</formula>
    </cfRule>
  </conditionalFormatting>
  <conditionalFormatting sqref="A8:A37">
    <cfRule type="cellIs" dxfId="176" priority="24" operator="between">
      <formula>-0.1</formula>
      <formula>0</formula>
    </cfRule>
  </conditionalFormatting>
  <conditionalFormatting sqref="B8:I36">
    <cfRule type="cellIs" dxfId="175" priority="7" operator="between">
      <formula>-0.1</formula>
      <formula>0</formula>
    </cfRule>
  </conditionalFormatting>
  <conditionalFormatting sqref="E37">
    <cfRule type="cellIs" dxfId="174" priority="19" operator="between">
      <formula>-0.1</formula>
      <formula>0</formula>
    </cfRule>
  </conditionalFormatting>
  <conditionalFormatting sqref="B37:D37">
    <cfRule type="cellIs" dxfId="173" priority="16" operator="between">
      <formula>0</formula>
      <formula>0.1</formula>
    </cfRule>
    <cfRule type="cellIs" dxfId="172" priority="17" operator="lessThan">
      <formula>0</formula>
    </cfRule>
    <cfRule type="cellIs" dxfId="171" priority="18" operator="greaterThanOrEqual">
      <formula>0.1</formula>
    </cfRule>
  </conditionalFormatting>
  <conditionalFormatting sqref="F37:H37">
    <cfRule type="cellIs" dxfId="170" priority="12" operator="between">
      <formula>0</formula>
      <formula>0.1</formula>
    </cfRule>
    <cfRule type="cellIs" dxfId="169" priority="13" operator="lessThan">
      <formula>0</formula>
    </cfRule>
    <cfRule type="cellIs" dxfId="168" priority="14" operator="greaterThanOrEqual">
      <formula>0.1</formula>
    </cfRule>
  </conditionalFormatting>
  <conditionalFormatting sqref="F37:H37">
    <cfRule type="cellIs" dxfId="167" priority="11" operator="between">
      <formula>-0.1</formula>
      <formula>0</formula>
    </cfRule>
  </conditionalFormatting>
  <conditionalFormatting sqref="B8:D36 F8:H36">
    <cfRule type="cellIs" dxfId="166" priority="8" operator="between">
      <formula>0</formula>
      <formula>0.1</formula>
    </cfRule>
    <cfRule type="cellIs" dxfId="165" priority="9" operator="lessThan">
      <formula>0</formula>
    </cfRule>
    <cfRule type="cellIs" dxfId="164" priority="10" operator="greaterThanOrEqual">
      <formula>0.1</formula>
    </cfRule>
  </conditionalFormatting>
  <conditionalFormatting sqref="C7:D7">
    <cfRule type="cellIs" dxfId="163" priority="6" operator="between">
      <formula>-0.1</formula>
      <formula>0</formula>
    </cfRule>
  </conditionalFormatting>
  <conditionalFormatting sqref="G7:H7">
    <cfRule type="cellIs" dxfId="162" priority="5" operator="between">
      <formula>-0.1</formula>
      <formula>0</formula>
    </cfRule>
  </conditionalFormatting>
  <conditionalFormatting sqref="K7:L7">
    <cfRule type="cellIs" dxfId="161" priority="4" operator="between">
      <formula>-0.1</formula>
      <formula>0</formula>
    </cfRule>
  </conditionalFormatting>
  <conditionalFormatting sqref="B7">
    <cfRule type="cellIs" dxfId="160" priority="3" operator="between">
      <formula>-0.1</formula>
      <formula>0</formula>
    </cfRule>
  </conditionalFormatting>
  <conditionalFormatting sqref="F7">
    <cfRule type="cellIs" dxfId="159" priority="2" operator="between">
      <formula>-0.1</formula>
      <formula>0</formula>
    </cfRule>
  </conditionalFormatting>
  <conditionalFormatting sqref="J7">
    <cfRule type="cellIs" dxfId="15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L39"/>
  <sheetViews>
    <sheetView showGridLines="0" showZeros="0" zoomScale="85" zoomScaleNormal="85" workbookViewId="0">
      <selection activeCell="G18" sqref="G18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Contents'!B8</f>
        <v>Table 1.2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Contents'!A8&amp;", "&amp;'Table of Contents'!A3</f>
        <v>Total Net Assets, Net Sales and Number of ETF Funds, 2017:Q1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3">
      <c r="A9" s="46" t="s">
        <v>224</v>
      </c>
      <c r="B9" s="122">
        <v>859.836770559</v>
      </c>
      <c r="C9" s="123">
        <v>859.836770559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4</v>
      </c>
      <c r="K9" s="123">
        <v>4</v>
      </c>
      <c r="L9" s="122">
        <v>0</v>
      </c>
    </row>
    <row r="10" spans="1:12" ht="16.5" customHeight="1" x14ac:dyDescent="0.3">
      <c r="A10" s="46" t="s">
        <v>225</v>
      </c>
      <c r="B10" s="156">
        <v>15.17</v>
      </c>
      <c r="C10" s="157">
        <v>15.17</v>
      </c>
      <c r="D10" s="156">
        <v>0</v>
      </c>
      <c r="E10" s="108"/>
      <c r="F10" s="156">
        <v>1.55</v>
      </c>
      <c r="G10" s="157">
        <v>1.55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228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229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3">
      <c r="A15" s="46" t="s">
        <v>230</v>
      </c>
      <c r="B15" s="122">
        <v>203.1917353</v>
      </c>
      <c r="C15" s="123">
        <v>203.1917353</v>
      </c>
      <c r="D15" s="122">
        <v>0</v>
      </c>
      <c r="E15" s="108"/>
      <c r="F15" s="122">
        <v>-2.9514999999999998</v>
      </c>
      <c r="G15" s="123">
        <v>-2.9514999999999998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231</v>
      </c>
      <c r="B16" s="156">
        <v>78983</v>
      </c>
      <c r="C16" s="157">
        <v>78983</v>
      </c>
      <c r="D16" s="156">
        <v>0</v>
      </c>
      <c r="E16" s="108"/>
      <c r="F16" s="156">
        <v>5578</v>
      </c>
      <c r="G16" s="157">
        <v>5578</v>
      </c>
      <c r="H16" s="156">
        <v>0</v>
      </c>
      <c r="I16" s="155"/>
      <c r="J16" s="156">
        <v>267</v>
      </c>
      <c r="K16" s="157">
        <v>267</v>
      </c>
      <c r="L16" s="156">
        <v>0</v>
      </c>
    </row>
    <row r="17" spans="1:12" ht="16.5" customHeight="1" x14ac:dyDescent="0.3">
      <c r="A17" s="46" t="s">
        <v>232</v>
      </c>
      <c r="B17" s="122">
        <v>52314.923000000003</v>
      </c>
      <c r="C17" s="123">
        <v>52314.923000000003</v>
      </c>
      <c r="D17" s="122">
        <v>0</v>
      </c>
      <c r="E17" s="108"/>
      <c r="F17" s="122">
        <v>1016.41</v>
      </c>
      <c r="G17" s="123">
        <v>1016.41</v>
      </c>
      <c r="H17" s="122">
        <v>0</v>
      </c>
      <c r="I17" s="101"/>
      <c r="J17" s="122">
        <v>111</v>
      </c>
      <c r="K17" s="123">
        <v>111</v>
      </c>
      <c r="L17" s="122">
        <v>0</v>
      </c>
    </row>
    <row r="18" spans="1:12" ht="16.5" customHeight="1" x14ac:dyDescent="0.3">
      <c r="A18" s="46" t="s">
        <v>233</v>
      </c>
      <c r="B18" s="156">
        <v>29.823</v>
      </c>
      <c r="C18" s="157">
        <v>29.823</v>
      </c>
      <c r="D18" s="156">
        <v>0</v>
      </c>
      <c r="E18" s="108"/>
      <c r="F18" s="156">
        <v>0.13100000000000001</v>
      </c>
      <c r="G18" s="157">
        <v>0.13100000000000001</v>
      </c>
      <c r="H18" s="156">
        <v>0</v>
      </c>
      <c r="I18" s="155"/>
      <c r="J18" s="156">
        <v>4</v>
      </c>
      <c r="K18" s="157">
        <v>4</v>
      </c>
      <c r="L18" s="156">
        <v>0</v>
      </c>
    </row>
    <row r="19" spans="1:12" ht="16.5" customHeight="1" x14ac:dyDescent="0.3">
      <c r="A19" s="46" t="s">
        <v>234</v>
      </c>
      <c r="B19" s="122">
        <v>12.38</v>
      </c>
      <c r="C19" s="123">
        <v>0</v>
      </c>
      <c r="D19" s="122">
        <v>12.38</v>
      </c>
      <c r="E19" s="108"/>
      <c r="F19" s="122">
        <v>-1.58</v>
      </c>
      <c r="G19" s="123">
        <v>0</v>
      </c>
      <c r="H19" s="122">
        <v>-1.58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235</v>
      </c>
      <c r="B20" s="156">
        <v>314585</v>
      </c>
      <c r="C20" s="157">
        <v>314585</v>
      </c>
      <c r="D20" s="156">
        <v>0</v>
      </c>
      <c r="E20" s="108"/>
      <c r="F20" s="156">
        <v>16706</v>
      </c>
      <c r="G20" s="157">
        <v>16706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236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237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3">
      <c r="A23" s="46" t="s">
        <v>238</v>
      </c>
      <c r="B23" s="122">
        <v>90399.5</v>
      </c>
      <c r="C23" s="123">
        <v>90399.5</v>
      </c>
      <c r="D23" s="122">
        <v>0</v>
      </c>
      <c r="E23" s="108"/>
      <c r="F23" s="122">
        <v>0</v>
      </c>
      <c r="G23" s="123">
        <v>0</v>
      </c>
      <c r="H23" s="122">
        <v>0</v>
      </c>
      <c r="I23" s="101"/>
      <c r="J23" s="122">
        <v>404</v>
      </c>
      <c r="K23" s="123">
        <v>404</v>
      </c>
      <c r="L23" s="122">
        <v>0</v>
      </c>
    </row>
    <row r="24" spans="1:12" ht="16.5" customHeight="1" x14ac:dyDescent="0.3">
      <c r="A24" s="46" t="s">
        <v>239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3">
      <c r="A25" s="46" t="s">
        <v>240</v>
      </c>
      <c r="B25" s="122">
        <v>1558</v>
      </c>
      <c r="C25" s="123">
        <v>1413</v>
      </c>
      <c r="D25" s="122">
        <v>145</v>
      </c>
      <c r="E25" s="108"/>
      <c r="F25" s="122">
        <v>-138</v>
      </c>
      <c r="G25" s="123">
        <v>-154</v>
      </c>
      <c r="H25" s="122">
        <v>16</v>
      </c>
      <c r="I25" s="101"/>
      <c r="J25" s="122">
        <v>16</v>
      </c>
      <c r="K25" s="123">
        <v>14</v>
      </c>
      <c r="L25" s="122">
        <v>2</v>
      </c>
    </row>
    <row r="26" spans="1:12" ht="16.5" customHeight="1" x14ac:dyDescent="0.3">
      <c r="A26" s="46" t="s">
        <v>241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242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243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3">
      <c r="A29" s="46" t="s">
        <v>244</v>
      </c>
      <c r="B29" s="122">
        <v>0.56999999999999995</v>
      </c>
      <c r="C29" s="123">
        <v>0.56999999999999995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245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246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247</v>
      </c>
      <c r="B32" s="156">
        <v>355</v>
      </c>
      <c r="C32" s="157">
        <v>355</v>
      </c>
      <c r="D32" s="156">
        <v>0</v>
      </c>
      <c r="E32" s="108"/>
      <c r="F32" s="156">
        <v>12</v>
      </c>
      <c r="G32" s="157">
        <v>12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3">
      <c r="A33" s="46" t="s">
        <v>248</v>
      </c>
      <c r="B33" s="122">
        <v>2790.12</v>
      </c>
      <c r="C33" s="123">
        <v>2556.39</v>
      </c>
      <c r="D33" s="122">
        <v>233.73</v>
      </c>
      <c r="E33" s="108"/>
      <c r="F33" s="122">
        <v>-34.5</v>
      </c>
      <c r="G33" s="123">
        <v>-33.869999999999997</v>
      </c>
      <c r="H33" s="122">
        <v>-0.63</v>
      </c>
      <c r="I33" s="101"/>
      <c r="J33" s="122">
        <v>11</v>
      </c>
      <c r="K33" s="123">
        <v>7</v>
      </c>
      <c r="L33" s="122">
        <v>4</v>
      </c>
    </row>
    <row r="34" spans="1:12" ht="16.5" customHeight="1" x14ac:dyDescent="0.3">
      <c r="A34" s="46" t="s">
        <v>249</v>
      </c>
      <c r="B34" s="156">
        <v>13676.55</v>
      </c>
      <c r="C34" s="157">
        <v>4587.3900000000003</v>
      </c>
      <c r="D34" s="156">
        <v>9089.16</v>
      </c>
      <c r="E34" s="108"/>
      <c r="F34" s="156">
        <v>658.46</v>
      </c>
      <c r="G34" s="157">
        <v>469.07</v>
      </c>
      <c r="H34" s="156">
        <v>189.39</v>
      </c>
      <c r="I34" s="155"/>
      <c r="J34" s="156">
        <v>30</v>
      </c>
      <c r="K34" s="157">
        <v>20</v>
      </c>
      <c r="L34" s="156">
        <v>10</v>
      </c>
    </row>
    <row r="35" spans="1:12" ht="16.5" customHeight="1" x14ac:dyDescent="0.3">
      <c r="A35" s="46" t="s">
        <v>250</v>
      </c>
      <c r="B35" s="122">
        <v>82.6</v>
      </c>
      <c r="C35" s="123">
        <v>41.3</v>
      </c>
      <c r="D35" s="122">
        <v>41.3</v>
      </c>
      <c r="E35" s="108"/>
      <c r="F35" s="122">
        <v>3.04</v>
      </c>
      <c r="G35" s="123">
        <v>1.52</v>
      </c>
      <c r="H35" s="122">
        <v>1.52</v>
      </c>
      <c r="I35" s="101"/>
      <c r="J35" s="122">
        <v>24</v>
      </c>
      <c r="K35" s="123">
        <v>15</v>
      </c>
      <c r="L35" s="122">
        <v>9</v>
      </c>
    </row>
    <row r="36" spans="1:12" ht="16.5" customHeight="1" x14ac:dyDescent="0.3">
      <c r="A36" s="46" t="s">
        <v>251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3">
      <c r="A37" s="47" t="s">
        <v>77</v>
      </c>
      <c r="B37" s="125">
        <v>555865.66450585891</v>
      </c>
      <c r="C37" s="126">
        <v>546344.09450585896</v>
      </c>
      <c r="D37" s="125">
        <v>9521.5699999999906</v>
      </c>
      <c r="E37" s="109"/>
      <c r="F37" s="125">
        <v>23798.559499999999</v>
      </c>
      <c r="G37" s="126">
        <v>23593.859499999999</v>
      </c>
      <c r="H37" s="125">
        <v>204.7</v>
      </c>
      <c r="I37" s="154"/>
      <c r="J37" s="125">
        <v>877</v>
      </c>
      <c r="K37" s="126">
        <v>851</v>
      </c>
      <c r="L37" s="125">
        <v>26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sLDaPX9GaHgob+cMoJt8dsp/lhtMikg4rdwTwPDsLoqQ22V8N+ofStcjTpGaE6PcqOnshLvuwmwrxhyjsV3mjg==" saltValue="shNd2qpgPqRBeb3KjTst1A==" spinCount="100000" sheet="1" objects="1" scenarios="1"/>
  <mergeCells count="1">
    <mergeCell ref="A1:B1"/>
  </mergeCells>
  <conditionalFormatting sqref="B8:H9">
    <cfRule type="cellIs" dxfId="481" priority="25" operator="between">
      <formula>0</formula>
      <formula>0.1</formula>
    </cfRule>
    <cfRule type="cellIs" dxfId="480" priority="26" operator="lessThan">
      <formula>0</formula>
    </cfRule>
    <cfRule type="cellIs" dxfId="479" priority="27" operator="greaterThanOrEqual">
      <formula>0.1</formula>
    </cfRule>
  </conditionalFormatting>
  <conditionalFormatting sqref="A1:XFD6 A38:XFD1048576 A7 E7 I7 M7:XFD37 B8:I9">
    <cfRule type="cellIs" dxfId="478" priority="24" operator="between">
      <formula>-0.1</formula>
      <formula>0</formula>
    </cfRule>
  </conditionalFormatting>
  <conditionalFormatting sqref="B7:D7">
    <cfRule type="cellIs" dxfId="477" priority="20" operator="between">
      <formula>-0.1</formula>
      <formula>0</formula>
    </cfRule>
  </conditionalFormatting>
  <conditionalFormatting sqref="F7:H7">
    <cfRule type="cellIs" dxfId="476" priority="19" operator="between">
      <formula>-0.1</formula>
      <formula>0</formula>
    </cfRule>
  </conditionalFormatting>
  <conditionalFormatting sqref="J7:L7">
    <cfRule type="cellIs" dxfId="475" priority="18" operator="between">
      <formula>-0.1</formula>
      <formula>0</formula>
    </cfRule>
  </conditionalFormatting>
  <conditionalFormatting sqref="A8:A37">
    <cfRule type="cellIs" dxfId="474" priority="1" operator="between">
      <formula>-0.1</formula>
      <formula>0</formula>
    </cfRule>
  </conditionalFormatting>
  <conditionalFormatting sqref="B10:H36">
    <cfRule type="cellIs" dxfId="473" priority="15" operator="between">
      <formula>0</formula>
      <formula>0.1</formula>
    </cfRule>
    <cfRule type="cellIs" dxfId="472" priority="16" operator="lessThan">
      <formula>0</formula>
    </cfRule>
    <cfRule type="cellIs" dxfId="471" priority="17" operator="greaterThanOrEqual">
      <formula>0.1</formula>
    </cfRule>
  </conditionalFormatting>
  <conditionalFormatting sqref="B10:I36">
    <cfRule type="cellIs" dxfId="470" priority="14" operator="between">
      <formula>-0.1</formula>
      <formula>0</formula>
    </cfRule>
  </conditionalFormatting>
  <conditionalFormatting sqref="F37:H37">
    <cfRule type="cellIs" dxfId="469" priority="2" operator="between">
      <formula>-0.1</formula>
      <formula>0</formula>
    </cfRule>
  </conditionalFormatting>
  <conditionalFormatting sqref="E37">
    <cfRule type="cellIs" dxfId="468" priority="11" operator="between">
      <formula>0</formula>
      <formula>0.1</formula>
    </cfRule>
    <cfRule type="cellIs" dxfId="467" priority="12" operator="lessThan">
      <formula>0</formula>
    </cfRule>
    <cfRule type="cellIs" dxfId="466" priority="13" operator="greaterThanOrEqual">
      <formula>0.1</formula>
    </cfRule>
  </conditionalFormatting>
  <conditionalFormatting sqref="E37 I37">
    <cfRule type="cellIs" dxfId="465" priority="10" operator="between">
      <formula>-0.1</formula>
      <formula>0</formula>
    </cfRule>
  </conditionalFormatting>
  <conditionalFormatting sqref="B37:D37">
    <cfRule type="cellIs" dxfId="464" priority="7" operator="between">
      <formula>0</formula>
      <formula>0.1</formula>
    </cfRule>
    <cfRule type="cellIs" dxfId="463" priority="8" operator="lessThan">
      <formula>0</formula>
    </cfRule>
    <cfRule type="cellIs" dxfId="462" priority="9" operator="greaterThanOrEqual">
      <formula>0.1</formula>
    </cfRule>
  </conditionalFormatting>
  <conditionalFormatting sqref="B37:D37">
    <cfRule type="cellIs" dxfId="461" priority="6" operator="between">
      <formula>-0.1</formula>
      <formula>0</formula>
    </cfRule>
  </conditionalFormatting>
  <conditionalFormatting sqref="F37:H37">
    <cfRule type="cellIs" dxfId="460" priority="3" operator="between">
      <formula>0</formula>
      <formula>0.1</formula>
    </cfRule>
    <cfRule type="cellIs" dxfId="459" priority="4" operator="lessThan">
      <formula>0</formula>
    </cfRule>
    <cfRule type="cellIs" dxfId="458" priority="5" operator="greaterThanOrEqual">
      <formula>0.1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pageSetUpPr fitToPage="1"/>
  </sheetPr>
  <dimension ref="A1:L38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Contents'!C8</f>
        <v>Table 2.2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Contents'!A8&amp;", "&amp;'Table of Contents'!A3</f>
        <v>Total Net Assets, Net Sales and Number of ETF Funds, 2017:Q1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3">
      <c r="A9" s="46" t="s">
        <v>224</v>
      </c>
      <c r="B9" s="122">
        <v>859.836770559</v>
      </c>
      <c r="C9" s="123">
        <v>859.836770559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4</v>
      </c>
      <c r="K9" s="123">
        <v>4</v>
      </c>
      <c r="L9" s="122">
        <v>0</v>
      </c>
    </row>
    <row r="10" spans="1:12" ht="16.5" customHeight="1" x14ac:dyDescent="0.3">
      <c r="A10" s="46" t="s">
        <v>225</v>
      </c>
      <c r="B10" s="78">
        <v>15.17</v>
      </c>
      <c r="C10" s="124">
        <v>15.17</v>
      </c>
      <c r="D10" s="78">
        <v>0</v>
      </c>
      <c r="E10" s="108"/>
      <c r="F10" s="78">
        <v>3.02925902</v>
      </c>
      <c r="G10" s="124">
        <v>3.02925902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228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229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3">
      <c r="A15" s="46" t="s">
        <v>230</v>
      </c>
      <c r="B15" s="122">
        <v>203.1917353</v>
      </c>
      <c r="C15" s="123">
        <v>203.1917353</v>
      </c>
      <c r="D15" s="122">
        <v>0</v>
      </c>
      <c r="E15" s="108"/>
      <c r="F15" s="122">
        <v>-2.9514999999999998</v>
      </c>
      <c r="G15" s="123">
        <v>-2.9514999999999998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231</v>
      </c>
      <c r="B16" s="78">
        <v>78983</v>
      </c>
      <c r="C16" s="124">
        <v>78983</v>
      </c>
      <c r="D16" s="78">
        <v>0</v>
      </c>
      <c r="E16" s="108"/>
      <c r="F16" s="78">
        <v>5578</v>
      </c>
      <c r="G16" s="124">
        <v>5578</v>
      </c>
      <c r="H16" s="78">
        <v>0</v>
      </c>
      <c r="I16" s="101"/>
      <c r="J16" s="78">
        <v>267</v>
      </c>
      <c r="K16" s="124">
        <v>267</v>
      </c>
      <c r="L16" s="78">
        <v>0</v>
      </c>
    </row>
    <row r="17" spans="1:12" ht="16.5" customHeight="1" x14ac:dyDescent="0.3">
      <c r="A17" s="46" t="s">
        <v>232</v>
      </c>
      <c r="B17" s="122">
        <v>52314.923000000003</v>
      </c>
      <c r="C17" s="123">
        <v>52314.923000000003</v>
      </c>
      <c r="D17" s="122">
        <v>0</v>
      </c>
      <c r="E17" s="108"/>
      <c r="F17" s="122">
        <v>1016.41</v>
      </c>
      <c r="G17" s="123">
        <v>1016.41</v>
      </c>
      <c r="H17" s="122">
        <v>0</v>
      </c>
      <c r="I17" s="101"/>
      <c r="J17" s="122">
        <v>111</v>
      </c>
      <c r="K17" s="123">
        <v>111</v>
      </c>
      <c r="L17" s="122">
        <v>0</v>
      </c>
    </row>
    <row r="18" spans="1:12" ht="16.5" customHeight="1" x14ac:dyDescent="0.3">
      <c r="A18" s="46" t="s">
        <v>233</v>
      </c>
      <c r="B18" s="78">
        <v>29.823</v>
      </c>
      <c r="C18" s="124">
        <v>29.823</v>
      </c>
      <c r="D18" s="78">
        <v>0</v>
      </c>
      <c r="E18" s="108"/>
      <c r="F18" s="78">
        <v>0.13100000000000001</v>
      </c>
      <c r="G18" s="124">
        <v>0.13100000000000001</v>
      </c>
      <c r="H18" s="78">
        <v>0</v>
      </c>
      <c r="I18" s="101"/>
      <c r="J18" s="78">
        <v>4</v>
      </c>
      <c r="K18" s="124">
        <v>4</v>
      </c>
      <c r="L18" s="78">
        <v>0</v>
      </c>
    </row>
    <row r="19" spans="1:12" ht="16.5" customHeight="1" x14ac:dyDescent="0.3">
      <c r="A19" s="46" t="s">
        <v>234</v>
      </c>
      <c r="B19" s="122">
        <v>12.38</v>
      </c>
      <c r="C19" s="123">
        <v>0</v>
      </c>
      <c r="D19" s="122">
        <v>12.38</v>
      </c>
      <c r="E19" s="108"/>
      <c r="F19" s="122">
        <v>-489</v>
      </c>
      <c r="G19" s="123">
        <v>0</v>
      </c>
      <c r="H19" s="122">
        <v>-489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235</v>
      </c>
      <c r="B20" s="78">
        <v>314585</v>
      </c>
      <c r="C20" s="124">
        <v>314585</v>
      </c>
      <c r="D20" s="78">
        <v>0</v>
      </c>
      <c r="E20" s="108"/>
      <c r="F20" s="78">
        <v>16706</v>
      </c>
      <c r="G20" s="124">
        <v>16706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236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237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3">
      <c r="A23" s="46" t="s">
        <v>238</v>
      </c>
      <c r="B23" s="122">
        <v>90399.5</v>
      </c>
      <c r="C23" s="123">
        <v>90399.5</v>
      </c>
      <c r="D23" s="122">
        <v>0</v>
      </c>
      <c r="E23" s="108"/>
      <c r="F23" s="122">
        <v>0</v>
      </c>
      <c r="G23" s="123">
        <v>0</v>
      </c>
      <c r="H23" s="122">
        <v>0</v>
      </c>
      <c r="I23" s="101"/>
      <c r="J23" s="122">
        <v>404</v>
      </c>
      <c r="K23" s="123">
        <v>404</v>
      </c>
      <c r="L23" s="122">
        <v>0</v>
      </c>
    </row>
    <row r="24" spans="1:12" ht="16.5" customHeight="1" x14ac:dyDescent="0.3">
      <c r="A24" s="46" t="s">
        <v>239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3">
      <c r="A25" s="46" t="s">
        <v>240</v>
      </c>
      <c r="B25" s="122">
        <v>1558</v>
      </c>
      <c r="C25" s="123">
        <v>1413</v>
      </c>
      <c r="D25" s="122">
        <v>145</v>
      </c>
      <c r="E25" s="108"/>
      <c r="F25" s="122">
        <v>-138</v>
      </c>
      <c r="G25" s="123">
        <v>-154</v>
      </c>
      <c r="H25" s="122">
        <v>16</v>
      </c>
      <c r="I25" s="101"/>
      <c r="J25" s="122">
        <v>16</v>
      </c>
      <c r="K25" s="123">
        <v>14</v>
      </c>
      <c r="L25" s="122">
        <v>2</v>
      </c>
    </row>
    <row r="26" spans="1:12" ht="16.5" customHeight="1" x14ac:dyDescent="0.3">
      <c r="A26" s="46" t="s">
        <v>241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242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243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3">
      <c r="A29" s="46" t="s">
        <v>244</v>
      </c>
      <c r="B29" s="122">
        <v>0.56999999999999995</v>
      </c>
      <c r="C29" s="123">
        <v>0.56999999999999995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245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246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247</v>
      </c>
      <c r="B32" s="78">
        <v>355</v>
      </c>
      <c r="C32" s="124">
        <v>355</v>
      </c>
      <c r="D32" s="78">
        <v>0</v>
      </c>
      <c r="E32" s="108"/>
      <c r="F32" s="78">
        <v>12</v>
      </c>
      <c r="G32" s="124">
        <v>12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3">
      <c r="A33" s="46" t="s">
        <v>248</v>
      </c>
      <c r="B33" s="122">
        <v>2790.12</v>
      </c>
      <c r="C33" s="123">
        <v>2556.39</v>
      </c>
      <c r="D33" s="122">
        <v>233.73</v>
      </c>
      <c r="E33" s="108"/>
      <c r="F33" s="122">
        <v>-328</v>
      </c>
      <c r="G33" s="123">
        <v>-322</v>
      </c>
      <c r="H33" s="122">
        <v>-6</v>
      </c>
      <c r="I33" s="101"/>
      <c r="J33" s="122">
        <v>11</v>
      </c>
      <c r="K33" s="123">
        <v>7</v>
      </c>
      <c r="L33" s="122">
        <v>4</v>
      </c>
    </row>
    <row r="34" spans="1:12" ht="16.5" customHeight="1" x14ac:dyDescent="0.3">
      <c r="A34" s="46" t="s">
        <v>249</v>
      </c>
      <c r="B34" s="78">
        <v>13676.55</v>
      </c>
      <c r="C34" s="124">
        <v>4587.3900000000003</v>
      </c>
      <c r="D34" s="78">
        <v>9089.16</v>
      </c>
      <c r="E34" s="108"/>
      <c r="F34" s="78">
        <v>704.15289184124401</v>
      </c>
      <c r="G34" s="124">
        <v>501.61912443563301</v>
      </c>
      <c r="H34" s="78">
        <v>202.533767405611</v>
      </c>
      <c r="I34" s="101"/>
      <c r="J34" s="78">
        <v>30</v>
      </c>
      <c r="K34" s="124">
        <v>20</v>
      </c>
      <c r="L34" s="78">
        <v>10</v>
      </c>
    </row>
    <row r="35" spans="1:12" ht="16.5" customHeight="1" x14ac:dyDescent="0.3">
      <c r="A35" s="46" t="s">
        <v>250</v>
      </c>
      <c r="B35" s="122">
        <v>82.6</v>
      </c>
      <c r="C35" s="123">
        <v>41.3</v>
      </c>
      <c r="D35" s="122">
        <v>41.3</v>
      </c>
      <c r="E35" s="108"/>
      <c r="F35" s="122">
        <v>11.98823282</v>
      </c>
      <c r="G35" s="123">
        <v>5.9941164100000002</v>
      </c>
      <c r="H35" s="122">
        <v>5.9941164100000002</v>
      </c>
      <c r="I35" s="101"/>
      <c r="J35" s="122">
        <v>24</v>
      </c>
      <c r="K35" s="123">
        <v>15</v>
      </c>
      <c r="L35" s="122">
        <v>9</v>
      </c>
    </row>
    <row r="36" spans="1:12" ht="16.5" customHeight="1" x14ac:dyDescent="0.3">
      <c r="A36" s="46" t="s">
        <v>251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877</v>
      </c>
      <c r="K37" s="126">
        <v>851</v>
      </c>
      <c r="L37" s="125">
        <v>26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xT8qQNvlzLE+fnzJv5lW0bkzh2IbVfXgJaOudWLmqCgA/+DRBEJ2Egf4AaxeGCujSl78p814RxsXUEmpm5o7qQ==" saltValue="oXA8Wm11+U2PKvAzconvPA==" spinCount="100000" sheet="1" objects="1" scenarios="1"/>
  <mergeCells count="1">
    <mergeCell ref="A1:B1"/>
  </mergeCells>
  <conditionalFormatting sqref="B37:H37">
    <cfRule type="cellIs" dxfId="157" priority="13" operator="between">
      <formula>0</formula>
      <formula>0.1</formula>
    </cfRule>
    <cfRule type="cellIs" dxfId="156" priority="14" operator="lessThan">
      <formula>0</formula>
    </cfRule>
    <cfRule type="cellIs" dxfId="155" priority="15" operator="greaterThanOrEqual">
      <formula>0.1</formula>
    </cfRule>
  </conditionalFormatting>
  <conditionalFormatting sqref="A1:XFD6 A38:XFD1048576 B37:I37 A7 E7 I7 M7:XFD37">
    <cfRule type="cellIs" dxfId="154" priority="12" operator="between">
      <formula>-0.1</formula>
      <formula>0</formula>
    </cfRule>
  </conditionalFormatting>
  <conditionalFormatting sqref="A8:A37">
    <cfRule type="cellIs" dxfId="153" priority="11" operator="between">
      <formula>-0.1</formula>
      <formula>0</formula>
    </cfRule>
  </conditionalFormatting>
  <conditionalFormatting sqref="B8:H36">
    <cfRule type="cellIs" dxfId="152" priority="8" operator="between">
      <formula>0</formula>
      <formula>0.1</formula>
    </cfRule>
    <cfRule type="cellIs" dxfId="151" priority="9" operator="lessThan">
      <formula>0</formula>
    </cfRule>
    <cfRule type="cellIs" dxfId="150" priority="10" operator="greaterThanOrEqual">
      <formula>0.1</formula>
    </cfRule>
  </conditionalFormatting>
  <conditionalFormatting sqref="B8:I36">
    <cfRule type="cellIs" dxfId="149" priority="7" operator="between">
      <formula>-0.1</formula>
      <formula>0</formula>
    </cfRule>
  </conditionalFormatting>
  <conditionalFormatting sqref="C7:D7">
    <cfRule type="cellIs" dxfId="148" priority="6" operator="between">
      <formula>-0.1</formula>
      <formula>0</formula>
    </cfRule>
  </conditionalFormatting>
  <conditionalFormatting sqref="G7:H7">
    <cfRule type="cellIs" dxfId="147" priority="5" operator="between">
      <formula>-0.1</formula>
      <formula>0</formula>
    </cfRule>
  </conditionalFormatting>
  <conditionalFormatting sqref="K7:L7">
    <cfRule type="cellIs" dxfId="146" priority="4" operator="between">
      <formula>-0.1</formula>
      <formula>0</formula>
    </cfRule>
  </conditionalFormatting>
  <conditionalFormatting sqref="B7">
    <cfRule type="cellIs" dxfId="145" priority="3" operator="between">
      <formula>-0.1</formula>
      <formula>0</formula>
    </cfRule>
  </conditionalFormatting>
  <conditionalFormatting sqref="F7">
    <cfRule type="cellIs" dxfId="144" priority="2" operator="between">
      <formula>-0.1</formula>
      <formula>0</formula>
    </cfRule>
  </conditionalFormatting>
  <conditionalFormatting sqref="J7">
    <cfRule type="cellIs" dxfId="14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L37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Contents'!C9</f>
        <v>Table 2.3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Contents'!A9&amp;", "&amp;'Table of Contents'!A3</f>
        <v>Total Net Assets, Net Sales and Number of Funds of Funds, 2017:Q1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78">
        <v>31893.16</v>
      </c>
      <c r="C8" s="124">
        <v>15237.718000000001</v>
      </c>
      <c r="D8" s="78">
        <v>16655.441999999999</v>
      </c>
      <c r="E8" s="108"/>
      <c r="F8" s="78">
        <v>261.39799999999997</v>
      </c>
      <c r="G8" s="124">
        <v>335.01499999999999</v>
      </c>
      <c r="H8" s="78">
        <v>-73.617000000000004</v>
      </c>
      <c r="I8" s="101"/>
      <c r="J8" s="78">
        <v>450</v>
      </c>
      <c r="K8" s="124">
        <v>216</v>
      </c>
      <c r="L8" s="78">
        <v>234</v>
      </c>
    </row>
    <row r="9" spans="1:12" ht="16.5" customHeight="1" x14ac:dyDescent="0.3">
      <c r="A9" s="46" t="s">
        <v>224</v>
      </c>
      <c r="B9" s="122">
        <v>50101.130220270003</v>
      </c>
      <c r="C9" s="123">
        <v>32792.520604030004</v>
      </c>
      <c r="D9" s="122">
        <v>17308.609616239999</v>
      </c>
      <c r="E9" s="108"/>
      <c r="F9" s="122">
        <v>0</v>
      </c>
      <c r="G9" s="123">
        <v>0</v>
      </c>
      <c r="H9" s="122">
        <v>0</v>
      </c>
      <c r="I9" s="101"/>
      <c r="J9" s="122">
        <v>201</v>
      </c>
      <c r="K9" s="123">
        <v>130</v>
      </c>
      <c r="L9" s="122">
        <v>71</v>
      </c>
    </row>
    <row r="10" spans="1:12" ht="16.5" customHeight="1" x14ac:dyDescent="0.3">
      <c r="A10" s="46" t="s">
        <v>225</v>
      </c>
      <c r="B10" s="78">
        <v>5.9189999999999996</v>
      </c>
      <c r="C10" s="124">
        <v>5.9189999999999996</v>
      </c>
      <c r="D10" s="78">
        <v>0</v>
      </c>
      <c r="E10" s="108"/>
      <c r="F10" s="78">
        <v>0</v>
      </c>
      <c r="G10" s="124">
        <v>0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228</v>
      </c>
      <c r="B13" s="122">
        <v>22498.01082</v>
      </c>
      <c r="C13" s="123">
        <v>22498.01082</v>
      </c>
      <c r="D13" s="122">
        <v>0</v>
      </c>
      <c r="E13" s="108"/>
      <c r="F13" s="122">
        <v>893.95496479999997</v>
      </c>
      <c r="G13" s="123">
        <v>893.95496479999997</v>
      </c>
      <c r="H13" s="122">
        <v>0</v>
      </c>
      <c r="I13" s="101"/>
      <c r="J13" s="122">
        <v>15</v>
      </c>
      <c r="K13" s="123">
        <v>15</v>
      </c>
      <c r="L13" s="122">
        <v>0</v>
      </c>
    </row>
    <row r="14" spans="1:12" ht="16.5" customHeight="1" x14ac:dyDescent="0.3">
      <c r="A14" s="46" t="s">
        <v>229</v>
      </c>
      <c r="B14" s="78">
        <v>176126.70600000001</v>
      </c>
      <c r="C14" s="124">
        <v>52060.063999999998</v>
      </c>
      <c r="D14" s="78">
        <v>124066.64200000001</v>
      </c>
      <c r="E14" s="108"/>
      <c r="F14" s="78">
        <v>-3110.5990000000002</v>
      </c>
      <c r="G14" s="124">
        <v>4911.0360000000001</v>
      </c>
      <c r="H14" s="78">
        <v>-8021.6350000000002</v>
      </c>
      <c r="I14" s="101"/>
      <c r="J14" s="78">
        <v>90</v>
      </c>
      <c r="K14" s="124">
        <v>36</v>
      </c>
      <c r="L14" s="78">
        <v>54</v>
      </c>
    </row>
    <row r="15" spans="1:12" ht="16.5" customHeight="1" x14ac:dyDescent="0.3">
      <c r="A15" s="46" t="s">
        <v>230</v>
      </c>
      <c r="B15" s="122">
        <v>18212.865755999999</v>
      </c>
      <c r="C15" s="123">
        <v>12013.91419</v>
      </c>
      <c r="D15" s="122">
        <v>6198.9515659999997</v>
      </c>
      <c r="E15" s="108"/>
      <c r="F15" s="122">
        <v>309.99319310999999</v>
      </c>
      <c r="G15" s="123">
        <v>258.79197540000001</v>
      </c>
      <c r="H15" s="122">
        <v>51.201217710000002</v>
      </c>
      <c r="I15" s="101"/>
      <c r="J15" s="122">
        <v>87</v>
      </c>
      <c r="K15" s="123">
        <v>58</v>
      </c>
      <c r="L15" s="122">
        <v>29</v>
      </c>
    </row>
    <row r="16" spans="1:12" ht="16.5" customHeight="1" x14ac:dyDescent="0.3">
      <c r="A16" s="46" t="s">
        <v>231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3">
      <c r="A17" s="46" t="s">
        <v>232</v>
      </c>
      <c r="B17" s="122">
        <v>91473.728999999992</v>
      </c>
      <c r="C17" s="123">
        <v>18383.672999999999</v>
      </c>
      <c r="D17" s="122">
        <v>73090.055999999997</v>
      </c>
      <c r="E17" s="108"/>
      <c r="F17" s="122">
        <v>3239.0169999999998</v>
      </c>
      <c r="G17" s="123">
        <v>268.97699999999998</v>
      </c>
      <c r="H17" s="122">
        <v>2970.04</v>
      </c>
      <c r="I17" s="101"/>
      <c r="J17" s="122">
        <v>311</v>
      </c>
      <c r="K17" s="123">
        <v>132</v>
      </c>
      <c r="L17" s="122">
        <v>179</v>
      </c>
    </row>
    <row r="18" spans="1:12" ht="16.5" customHeight="1" x14ac:dyDescent="0.3">
      <c r="A18" s="46" t="s">
        <v>233</v>
      </c>
      <c r="B18" s="78">
        <v>448.10899999999998</v>
      </c>
      <c r="C18" s="124">
        <v>448.10899999999998</v>
      </c>
      <c r="D18" s="78">
        <v>0</v>
      </c>
      <c r="E18" s="108"/>
      <c r="F18" s="78">
        <v>-11.129</v>
      </c>
      <c r="G18" s="124">
        <v>-11.129</v>
      </c>
      <c r="H18" s="78">
        <v>0</v>
      </c>
      <c r="I18" s="101"/>
      <c r="J18" s="78">
        <v>23</v>
      </c>
      <c r="K18" s="124">
        <v>23</v>
      </c>
      <c r="L18" s="78">
        <v>0</v>
      </c>
    </row>
    <row r="19" spans="1:12" ht="16.5" customHeight="1" x14ac:dyDescent="0.3">
      <c r="A19" s="46" t="s">
        <v>234</v>
      </c>
      <c r="B19" s="122">
        <v>1015236.40763264</v>
      </c>
      <c r="C19" s="123">
        <v>0</v>
      </c>
      <c r="D19" s="122">
        <v>1015236.40763264</v>
      </c>
      <c r="E19" s="108"/>
      <c r="F19" s="122">
        <v>107833.041892655</v>
      </c>
      <c r="G19" s="123">
        <v>0</v>
      </c>
      <c r="H19" s="122">
        <v>107833.041892655</v>
      </c>
      <c r="I19" s="101"/>
      <c r="J19" s="122">
        <v>136</v>
      </c>
      <c r="K19" s="123">
        <v>0</v>
      </c>
      <c r="L19" s="122">
        <v>136</v>
      </c>
    </row>
    <row r="20" spans="1:12" ht="16.5" customHeight="1" x14ac:dyDescent="0.3">
      <c r="A20" s="46" t="s">
        <v>235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236</v>
      </c>
      <c r="B21" s="122">
        <v>48183.96</v>
      </c>
      <c r="C21" s="123">
        <v>41670.97</v>
      </c>
      <c r="D21" s="122">
        <v>6512.99</v>
      </c>
      <c r="E21" s="108"/>
      <c r="F21" s="122">
        <v>-1633.79</v>
      </c>
      <c r="G21" s="123">
        <v>-1382.29</v>
      </c>
      <c r="H21" s="122">
        <v>-251.5</v>
      </c>
      <c r="I21" s="101"/>
      <c r="J21" s="122">
        <v>263</v>
      </c>
      <c r="K21" s="123">
        <v>214</v>
      </c>
      <c r="L21" s="122">
        <v>49</v>
      </c>
    </row>
    <row r="22" spans="1:12" ht="16.5" customHeight="1" x14ac:dyDescent="0.3">
      <c r="A22" s="46" t="s">
        <v>237</v>
      </c>
      <c r="B22" s="78">
        <v>902.81000000000006</v>
      </c>
      <c r="C22" s="124">
        <v>286.99</v>
      </c>
      <c r="D22" s="78">
        <v>615.82000000000005</v>
      </c>
      <c r="E22" s="108"/>
      <c r="F22" s="78">
        <v>-0.82000000000000028</v>
      </c>
      <c r="G22" s="124">
        <v>-11.68</v>
      </c>
      <c r="H22" s="78">
        <v>10.86</v>
      </c>
      <c r="I22" s="101"/>
      <c r="J22" s="78">
        <v>66</v>
      </c>
      <c r="K22" s="124">
        <v>41</v>
      </c>
      <c r="L22" s="78">
        <v>25</v>
      </c>
    </row>
    <row r="23" spans="1:12" ht="16.5" customHeight="1" x14ac:dyDescent="0.3">
      <c r="A23" s="46" t="s">
        <v>238</v>
      </c>
      <c r="B23" s="122">
        <v>229491</v>
      </c>
      <c r="C23" s="123">
        <v>135487</v>
      </c>
      <c r="D23" s="122">
        <v>94004</v>
      </c>
      <c r="E23" s="108"/>
      <c r="F23" s="122">
        <v>5524</v>
      </c>
      <c r="G23" s="123">
        <v>3502</v>
      </c>
      <c r="H23" s="122">
        <v>2022</v>
      </c>
      <c r="I23" s="101"/>
      <c r="J23" s="122">
        <v>2139</v>
      </c>
      <c r="K23" s="123">
        <v>987</v>
      </c>
      <c r="L23" s="122">
        <v>1152</v>
      </c>
    </row>
    <row r="24" spans="1:12" ht="16.5" customHeight="1" x14ac:dyDescent="0.3">
      <c r="A24" s="46" t="s">
        <v>239</v>
      </c>
      <c r="B24" s="78">
        <v>885.20208772859201</v>
      </c>
      <c r="C24" s="124">
        <v>3.4980000000000002</v>
      </c>
      <c r="D24" s="78">
        <v>881.70408772859196</v>
      </c>
      <c r="E24" s="108"/>
      <c r="F24" s="78">
        <v>32.816038150000004</v>
      </c>
      <c r="G24" s="124">
        <v>-3.1E-2</v>
      </c>
      <c r="H24" s="78">
        <v>32.847038150000003</v>
      </c>
      <c r="I24" s="101"/>
      <c r="J24" s="78">
        <v>42</v>
      </c>
      <c r="K24" s="124">
        <v>1</v>
      </c>
      <c r="L24" s="78">
        <v>41</v>
      </c>
    </row>
    <row r="25" spans="1:12" ht="16.5" customHeight="1" x14ac:dyDescent="0.3">
      <c r="A25" s="46" t="s">
        <v>240</v>
      </c>
      <c r="B25" s="122">
        <v>130684</v>
      </c>
      <c r="C25" s="123">
        <v>2374</v>
      </c>
      <c r="D25" s="122">
        <v>128310</v>
      </c>
      <c r="E25" s="108"/>
      <c r="F25" s="122">
        <v>-1990</v>
      </c>
      <c r="G25" s="123">
        <v>-106</v>
      </c>
      <c r="H25" s="122">
        <v>-1884</v>
      </c>
      <c r="I25" s="101"/>
      <c r="J25" s="122">
        <v>410</v>
      </c>
      <c r="K25" s="123">
        <v>13</v>
      </c>
      <c r="L25" s="122">
        <v>397</v>
      </c>
    </row>
    <row r="26" spans="1:12" ht="16.5" customHeight="1" x14ac:dyDescent="0.3">
      <c r="A26" s="46" t="s">
        <v>241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242</v>
      </c>
      <c r="B27" s="122">
        <v>6028.1289999999999</v>
      </c>
      <c r="C27" s="123">
        <v>1139.079</v>
      </c>
      <c r="D27" s="122">
        <v>4889.05</v>
      </c>
      <c r="E27" s="108"/>
      <c r="F27" s="122">
        <v>11.405949000000007</v>
      </c>
      <c r="G27" s="123">
        <v>-126.968</v>
      </c>
      <c r="H27" s="122">
        <v>138.37394900000001</v>
      </c>
      <c r="I27" s="101"/>
      <c r="J27" s="122">
        <v>112</v>
      </c>
      <c r="K27" s="123">
        <v>26</v>
      </c>
      <c r="L27" s="122">
        <v>86</v>
      </c>
    </row>
    <row r="28" spans="1:12" ht="16.5" customHeight="1" x14ac:dyDescent="0.3">
      <c r="A28" s="46" t="s">
        <v>243</v>
      </c>
      <c r="B28" s="78">
        <v>2716.1319186700002</v>
      </c>
      <c r="C28" s="124">
        <v>1985.52613873</v>
      </c>
      <c r="D28" s="78">
        <v>730.60577994000005</v>
      </c>
      <c r="E28" s="108"/>
      <c r="F28" s="78">
        <v>134.3856777</v>
      </c>
      <c r="G28" s="124">
        <v>71.826831209999995</v>
      </c>
      <c r="H28" s="78">
        <v>62.558846490000001</v>
      </c>
      <c r="I28" s="101"/>
      <c r="J28" s="78">
        <v>37</v>
      </c>
      <c r="K28" s="124">
        <v>24</v>
      </c>
      <c r="L28" s="78">
        <v>13</v>
      </c>
    </row>
    <row r="29" spans="1:12" ht="16.5" customHeight="1" x14ac:dyDescent="0.3">
      <c r="A29" s="46" t="s">
        <v>244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245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246</v>
      </c>
      <c r="B31" s="122">
        <v>65.793400000000005</v>
      </c>
      <c r="C31" s="123">
        <v>65.793400000000005</v>
      </c>
      <c r="D31" s="122">
        <v>0</v>
      </c>
      <c r="E31" s="108"/>
      <c r="F31" s="122">
        <v>0.2974</v>
      </c>
      <c r="G31" s="123">
        <v>0.2974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247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3">
      <c r="A33" s="46" t="s">
        <v>248</v>
      </c>
      <c r="B33" s="122">
        <v>328861</v>
      </c>
      <c r="C33" s="123">
        <v>247103</v>
      </c>
      <c r="D33" s="122">
        <v>81758</v>
      </c>
      <c r="E33" s="108"/>
      <c r="F33" s="122">
        <v>4701</v>
      </c>
      <c r="G33" s="123">
        <v>4359</v>
      </c>
      <c r="H33" s="122">
        <v>342</v>
      </c>
      <c r="I33" s="101"/>
      <c r="J33" s="122">
        <v>95</v>
      </c>
      <c r="K33" s="123">
        <v>55</v>
      </c>
      <c r="L33" s="122">
        <v>40</v>
      </c>
    </row>
    <row r="34" spans="1:12" ht="16.5" customHeight="1" x14ac:dyDescent="0.3">
      <c r="A34" s="46" t="s">
        <v>249</v>
      </c>
      <c r="B34" s="78">
        <v>28925.458412393182</v>
      </c>
      <c r="C34" s="124">
        <v>19127.390456529902</v>
      </c>
      <c r="D34" s="78">
        <v>9798.0679558632801</v>
      </c>
      <c r="E34" s="108"/>
      <c r="F34" s="78">
        <v>638.289569516185</v>
      </c>
      <c r="G34" s="124">
        <v>47.249992301069</v>
      </c>
      <c r="H34" s="78">
        <v>591.03957721511597</v>
      </c>
      <c r="I34" s="101"/>
      <c r="J34" s="78">
        <v>75</v>
      </c>
      <c r="K34" s="124">
        <v>40</v>
      </c>
      <c r="L34" s="78">
        <v>35</v>
      </c>
    </row>
    <row r="35" spans="1:12" ht="16.5" customHeight="1" x14ac:dyDescent="0.3">
      <c r="A35" s="46" t="s">
        <v>250</v>
      </c>
      <c r="B35" s="122">
        <v>1677.39632738</v>
      </c>
      <c r="C35" s="123">
        <v>838.69816369</v>
      </c>
      <c r="D35" s="122">
        <v>838.69816369</v>
      </c>
      <c r="E35" s="108"/>
      <c r="F35" s="122">
        <v>875.78213419159601</v>
      </c>
      <c r="G35" s="123">
        <v>437.89106709579801</v>
      </c>
      <c r="H35" s="122">
        <v>437.89106709579801</v>
      </c>
      <c r="I35" s="101"/>
      <c r="J35" s="122">
        <v>30</v>
      </c>
      <c r="K35" s="123">
        <v>15</v>
      </c>
      <c r="L35" s="122">
        <v>15</v>
      </c>
    </row>
    <row r="36" spans="1:12" ht="16.5" customHeight="1" x14ac:dyDescent="0.3">
      <c r="A36" s="46" t="s">
        <v>251</v>
      </c>
      <c r="B36" s="78">
        <v>138187.22649999999</v>
      </c>
      <c r="C36" s="124">
        <v>36282.098599999998</v>
      </c>
      <c r="D36" s="78">
        <v>101905.12790000001</v>
      </c>
      <c r="E36" s="108"/>
      <c r="F36" s="78">
        <v>3452.0937999999996</v>
      </c>
      <c r="G36" s="124">
        <v>2249.7062999999998</v>
      </c>
      <c r="H36" s="78">
        <v>1202.3875</v>
      </c>
      <c r="I36" s="101"/>
      <c r="J36" s="78">
        <v>485</v>
      </c>
      <c r="K36" s="124">
        <v>139</v>
      </c>
      <c r="L36" s="78">
        <v>346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5070</v>
      </c>
      <c r="K37" s="126">
        <v>2168</v>
      </c>
      <c r="L37" s="125">
        <v>2902</v>
      </c>
    </row>
  </sheetData>
  <sheetProtection algorithmName="SHA-512" hashValue="I8vy5POH8Ogte3+zNcbSH6g799rCVCnIH4VC89eieKzlbHHZdjirWCaTB/gLEEje2sQ6+lxMtW9TxyHWEefpNg==" saltValue="yjAPnbvq/zReWKDwuq+SrQ==" spinCount="100000" sheet="1" objects="1" scenarios="1"/>
  <mergeCells count="1">
    <mergeCell ref="A1:B1"/>
  </mergeCells>
  <conditionalFormatting sqref="A8:A37">
    <cfRule type="cellIs" dxfId="142" priority="16" operator="between">
      <formula>-0.1</formula>
      <formula>0</formula>
    </cfRule>
  </conditionalFormatting>
  <conditionalFormatting sqref="B8:D36">
    <cfRule type="cellIs" dxfId="141" priority="13" operator="between">
      <formula>0</formula>
      <formula>0.1</formula>
    </cfRule>
    <cfRule type="cellIs" dxfId="140" priority="14" operator="lessThan">
      <formula>0</formula>
    </cfRule>
    <cfRule type="cellIs" dxfId="139" priority="15" operator="greaterThanOrEqual">
      <formula>0.1</formula>
    </cfRule>
  </conditionalFormatting>
  <conditionalFormatting sqref="B8:D36">
    <cfRule type="cellIs" dxfId="138" priority="12" operator="between">
      <formula>-0.1</formula>
      <formula>0</formula>
    </cfRule>
  </conditionalFormatting>
  <conditionalFormatting sqref="F8:H36">
    <cfRule type="cellIs" dxfId="137" priority="9" operator="between">
      <formula>0</formula>
      <formula>0.1</formula>
    </cfRule>
    <cfRule type="cellIs" dxfId="136" priority="10" operator="lessThan">
      <formula>0</formula>
    </cfRule>
    <cfRule type="cellIs" dxfId="135" priority="11" operator="greaterThanOrEqual">
      <formula>0.1</formula>
    </cfRule>
  </conditionalFormatting>
  <conditionalFormatting sqref="F8:H36">
    <cfRule type="cellIs" dxfId="134" priority="8" operator="between">
      <formula>-0.1</formula>
      <formula>0</formula>
    </cfRule>
  </conditionalFormatting>
  <conditionalFormatting sqref="C7">
    <cfRule type="cellIs" dxfId="133" priority="7" operator="between">
      <formula>-0.1</formula>
      <formula>0</formula>
    </cfRule>
  </conditionalFormatting>
  <conditionalFormatting sqref="D7">
    <cfRule type="cellIs" dxfId="132" priority="6" operator="between">
      <formula>-0.1</formula>
      <formula>0</formula>
    </cfRule>
  </conditionalFormatting>
  <conditionalFormatting sqref="G7:H7">
    <cfRule type="cellIs" dxfId="131" priority="5" operator="between">
      <formula>-0.1</formula>
      <formula>0</formula>
    </cfRule>
  </conditionalFormatting>
  <conditionalFormatting sqref="K7:L7">
    <cfRule type="cellIs" dxfId="130" priority="4" operator="between">
      <formula>-0.1</formula>
      <formula>0</formula>
    </cfRule>
  </conditionalFormatting>
  <conditionalFormatting sqref="B7">
    <cfRule type="cellIs" dxfId="129" priority="3" operator="between">
      <formula>-0.1</formula>
      <formula>0</formula>
    </cfRule>
  </conditionalFormatting>
  <conditionalFormatting sqref="F7">
    <cfRule type="cellIs" dxfId="128" priority="2" operator="between">
      <formula>-0.1</formula>
      <formula>0</formula>
    </cfRule>
  </conditionalFormatting>
  <conditionalFormatting sqref="J7">
    <cfRule type="cellIs" dxfId="127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Q36"/>
  <sheetViews>
    <sheetView showGridLines="0" showZeros="0" zoomScale="85" zoomScaleNormal="85" workbookViewId="0">
      <selection activeCell="C38" sqref="C38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Contents'!C12</f>
        <v>Table 2.4</v>
      </c>
      <c r="B1" s="168"/>
      <c r="C1" s="40"/>
    </row>
    <row r="2" spans="1:9" ht="16.5" customHeight="1" x14ac:dyDescent="0.3">
      <c r="A2" s="4" t="str">
        <f>"UCITS: "&amp;'Table of Contents'!A12&amp;", "&amp;'Table of Contents'!A3</f>
        <v>UCITS: Total Net Assets , 2017:Q1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3">
      <c r="A8" s="46" t="s">
        <v>223</v>
      </c>
      <c r="B8" s="100">
        <v>81199.625</v>
      </c>
      <c r="C8" s="94">
        <v>16889.222000000002</v>
      </c>
      <c r="D8" s="94">
        <v>42254.444000000003</v>
      </c>
      <c r="E8" s="94">
        <v>18462.253000000001</v>
      </c>
      <c r="F8" s="94">
        <v>67.317999999999998</v>
      </c>
      <c r="G8" s="94">
        <v>553.05600000000004</v>
      </c>
      <c r="H8" s="94">
        <v>2859.0509999999999</v>
      </c>
      <c r="I8" s="100">
        <v>114.28100000000001</v>
      </c>
    </row>
    <row r="9" spans="1:9" ht="16.5" customHeight="1" x14ac:dyDescent="0.3">
      <c r="A9" s="46" t="s">
        <v>224</v>
      </c>
      <c r="B9" s="6">
        <v>86860.64101069</v>
      </c>
      <c r="C9" s="102">
        <v>39103.685575427997</v>
      </c>
      <c r="D9" s="102">
        <v>7050.6903420970002</v>
      </c>
      <c r="E9" s="102">
        <v>34953.875082810002</v>
      </c>
      <c r="F9" s="102">
        <v>1301.895668851</v>
      </c>
      <c r="G9" s="102">
        <v>4450.4943415039997</v>
      </c>
      <c r="H9" s="102">
        <v>0</v>
      </c>
      <c r="I9" s="6">
        <v>0</v>
      </c>
    </row>
    <row r="10" spans="1:9" ht="16.5" customHeight="1" x14ac:dyDescent="0.3">
      <c r="A10" s="46" t="s">
        <v>225</v>
      </c>
      <c r="B10" s="100">
        <v>1077.33989</v>
      </c>
      <c r="C10" s="94">
        <v>231.13571400000001</v>
      </c>
      <c r="D10" s="94">
        <v>131.93191780000001</v>
      </c>
      <c r="E10" s="94">
        <v>610.81057629999998</v>
      </c>
      <c r="F10" s="94">
        <v>85.036407429999997</v>
      </c>
      <c r="G10" s="94">
        <v>0</v>
      </c>
      <c r="H10" s="94">
        <v>0</v>
      </c>
      <c r="I10" s="100">
        <v>18.425274330000001</v>
      </c>
    </row>
    <row r="11" spans="1:9" ht="16.5" customHeight="1" x14ac:dyDescent="0.3">
      <c r="A11" s="46" t="s">
        <v>226</v>
      </c>
      <c r="B11" s="6">
        <v>18206.333999999999</v>
      </c>
      <c r="C11" s="102">
        <v>1909.7629999999999</v>
      </c>
      <c r="D11" s="102">
        <v>5184.9139999999998</v>
      </c>
      <c r="E11" s="102">
        <v>887.81100000000004</v>
      </c>
      <c r="F11" s="102">
        <v>9523.143</v>
      </c>
      <c r="G11" s="102">
        <v>0</v>
      </c>
      <c r="H11" s="102">
        <v>0</v>
      </c>
      <c r="I11" s="6">
        <v>700.70299999999997</v>
      </c>
    </row>
    <row r="12" spans="1:9" ht="16.5" customHeight="1" x14ac:dyDescent="0.3">
      <c r="A12" s="46" t="s">
        <v>227</v>
      </c>
      <c r="B12" s="100">
        <v>114</v>
      </c>
      <c r="C12" s="94">
        <v>41</v>
      </c>
      <c r="D12" s="94">
        <v>29</v>
      </c>
      <c r="E12" s="94">
        <v>44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3">
      <c r="A13" s="46" t="s">
        <v>228</v>
      </c>
      <c r="B13" s="6">
        <v>244800.46780000001</v>
      </c>
      <c r="C13" s="102">
        <v>35435.366959999999</v>
      </c>
      <c r="D13" s="102">
        <v>80183.785699999993</v>
      </c>
      <c r="E13" s="102">
        <v>104391.3772</v>
      </c>
      <c r="F13" s="102">
        <v>1944.905798</v>
      </c>
      <c r="G13" s="102">
        <v>347.02128399999998</v>
      </c>
      <c r="H13" s="102">
        <v>0</v>
      </c>
      <c r="I13" s="6">
        <v>22498.01082</v>
      </c>
    </row>
    <row r="14" spans="1:9" ht="16.5" customHeight="1" x14ac:dyDescent="0.3">
      <c r="A14" s="46" t="s">
        <v>229</v>
      </c>
      <c r="B14" s="100">
        <v>887312.86499999999</v>
      </c>
      <c r="C14" s="94">
        <v>369191.43099999998</v>
      </c>
      <c r="D14" s="94">
        <v>430581.74200000003</v>
      </c>
      <c r="E14" s="94">
        <v>86386.144</v>
      </c>
      <c r="F14" s="94">
        <v>310.77</v>
      </c>
      <c r="G14" s="94">
        <v>0</v>
      </c>
      <c r="H14" s="94">
        <v>0</v>
      </c>
      <c r="I14" s="100">
        <v>842.77800000000002</v>
      </c>
    </row>
    <row r="15" spans="1:9" ht="16.5" customHeight="1" x14ac:dyDescent="0.3">
      <c r="A15" s="46" t="s">
        <v>230</v>
      </c>
      <c r="B15" s="6">
        <v>88809.431500000006</v>
      </c>
      <c r="C15" s="102">
        <v>37340.1927</v>
      </c>
      <c r="D15" s="102">
        <v>37166.727680000004</v>
      </c>
      <c r="E15" s="102">
        <v>12172.50929</v>
      </c>
      <c r="F15" s="102">
        <v>1706.8106519999999</v>
      </c>
      <c r="G15" s="102">
        <v>0</v>
      </c>
      <c r="H15" s="102">
        <v>0</v>
      </c>
      <c r="I15" s="6">
        <v>423.19116170000001</v>
      </c>
    </row>
    <row r="16" spans="1:9" ht="16.5" customHeight="1" x14ac:dyDescent="0.3">
      <c r="A16" s="46" t="s">
        <v>231</v>
      </c>
      <c r="B16" s="100">
        <v>859593</v>
      </c>
      <c r="C16" s="94">
        <v>229066</v>
      </c>
      <c r="D16" s="94">
        <v>132506</v>
      </c>
      <c r="E16" s="94">
        <v>159443</v>
      </c>
      <c r="F16" s="94">
        <v>331324</v>
      </c>
      <c r="G16" s="94">
        <v>7254</v>
      </c>
      <c r="H16" s="94">
        <v>0</v>
      </c>
      <c r="I16" s="100">
        <v>0</v>
      </c>
    </row>
    <row r="17" spans="1:17" ht="16.5" customHeight="1" x14ac:dyDescent="0.3">
      <c r="A17" s="46" t="s">
        <v>232</v>
      </c>
      <c r="B17" s="6">
        <v>344904.36700000003</v>
      </c>
      <c r="C17" s="102">
        <v>187902.079</v>
      </c>
      <c r="D17" s="102">
        <v>65973.459000000003</v>
      </c>
      <c r="E17" s="102">
        <v>75507.210000000006</v>
      </c>
      <c r="F17" s="102">
        <v>2360.1</v>
      </c>
      <c r="G17" s="102">
        <v>177.9</v>
      </c>
      <c r="H17" s="102">
        <v>3248.0630000000001</v>
      </c>
      <c r="I17" s="6">
        <v>9735.5560000000005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3">
      <c r="A18" s="46" t="s">
        <v>233</v>
      </c>
      <c r="B18" s="100">
        <v>4428.7749999999996</v>
      </c>
      <c r="C18" s="94">
        <v>1069.788</v>
      </c>
      <c r="D18" s="94">
        <v>1355.402</v>
      </c>
      <c r="E18" s="94">
        <v>1297.3879999999999</v>
      </c>
      <c r="F18" s="94">
        <v>583.80999999999995</v>
      </c>
      <c r="G18" s="94">
        <v>0</v>
      </c>
      <c r="H18" s="94">
        <v>0</v>
      </c>
      <c r="I18" s="100">
        <v>122.387</v>
      </c>
      <c r="J18" s="100"/>
      <c r="K18" s="94"/>
      <c r="L18" s="94"/>
      <c r="M18" s="94"/>
      <c r="N18" s="94"/>
      <c r="O18" s="94"/>
      <c r="P18" s="94"/>
      <c r="Q18" s="100"/>
    </row>
    <row r="19" spans="1:17" ht="16.5" customHeight="1" x14ac:dyDescent="0.3">
      <c r="A19" s="46" t="s">
        <v>234</v>
      </c>
      <c r="B19" s="6">
        <v>379631.312495814</v>
      </c>
      <c r="C19" s="102">
        <v>36870.544723307597</v>
      </c>
      <c r="D19" s="102">
        <v>133990.37791786701</v>
      </c>
      <c r="E19" s="102">
        <v>11608.0386671325</v>
      </c>
      <c r="F19" s="102">
        <v>0</v>
      </c>
      <c r="G19" s="102">
        <v>0</v>
      </c>
      <c r="H19" s="102">
        <v>156603.957476487</v>
      </c>
      <c r="I19" s="6">
        <v>40558.393711019802</v>
      </c>
    </row>
    <row r="20" spans="1:17" ht="16.5" customHeight="1" x14ac:dyDescent="0.3">
      <c r="A20" s="46" t="s">
        <v>235</v>
      </c>
      <c r="B20" s="100">
        <v>1668435</v>
      </c>
      <c r="C20" s="94">
        <v>592709</v>
      </c>
      <c r="D20" s="94">
        <v>458724</v>
      </c>
      <c r="E20" s="94">
        <v>97867</v>
      </c>
      <c r="F20" s="94">
        <v>476267</v>
      </c>
      <c r="G20" s="94">
        <v>0</v>
      </c>
      <c r="H20" s="94">
        <v>0</v>
      </c>
      <c r="I20" s="100">
        <v>42869</v>
      </c>
    </row>
    <row r="21" spans="1:17" ht="16.5" customHeight="1" x14ac:dyDescent="0.3">
      <c r="A21" s="46" t="s">
        <v>236</v>
      </c>
      <c r="B21" s="6">
        <v>239319.76</v>
      </c>
      <c r="C21" s="102">
        <v>20993.88</v>
      </c>
      <c r="D21" s="102">
        <v>50046.429999999898</v>
      </c>
      <c r="E21" s="102">
        <v>85193.7</v>
      </c>
      <c r="F21" s="102">
        <v>4248.59</v>
      </c>
      <c r="G21" s="102">
        <v>231.37</v>
      </c>
      <c r="H21" s="102">
        <v>78605.789999999994</v>
      </c>
      <c r="I21" s="6">
        <v>0</v>
      </c>
    </row>
    <row r="22" spans="1:17" ht="16.5" customHeight="1" x14ac:dyDescent="0.3">
      <c r="A22" s="46" t="s">
        <v>237</v>
      </c>
      <c r="B22" s="100">
        <v>29122.43</v>
      </c>
      <c r="C22" s="94">
        <v>9040.49</v>
      </c>
      <c r="D22" s="94">
        <v>8792.15</v>
      </c>
      <c r="E22" s="94">
        <v>5937.51</v>
      </c>
      <c r="F22" s="94">
        <v>2684.87</v>
      </c>
      <c r="G22" s="94">
        <v>0</v>
      </c>
      <c r="H22" s="94">
        <v>9.5</v>
      </c>
      <c r="I22" s="100">
        <v>2657.91</v>
      </c>
    </row>
    <row r="23" spans="1:17" ht="16.5" customHeight="1" x14ac:dyDescent="0.3">
      <c r="A23" s="46" t="s">
        <v>238</v>
      </c>
      <c r="B23" s="6">
        <v>3257773</v>
      </c>
      <c r="C23" s="102">
        <v>1079085</v>
      </c>
      <c r="D23" s="102">
        <v>1058138</v>
      </c>
      <c r="E23" s="102">
        <v>656468</v>
      </c>
      <c r="F23" s="102">
        <v>317442</v>
      </c>
      <c r="G23" s="102">
        <v>0</v>
      </c>
      <c r="H23" s="102">
        <v>0</v>
      </c>
      <c r="I23" s="6">
        <v>146640</v>
      </c>
    </row>
    <row r="24" spans="1:17" ht="16.5" customHeight="1" x14ac:dyDescent="0.3">
      <c r="A24" s="46" t="s">
        <v>239</v>
      </c>
      <c r="B24" s="100">
        <v>2369.7587056503498</v>
      </c>
      <c r="C24" s="94">
        <v>388.11500000000001</v>
      </c>
      <c r="D24" s="94">
        <v>893.13499999999999</v>
      </c>
      <c r="E24" s="94">
        <v>667.71600000000001</v>
      </c>
      <c r="F24" s="94">
        <v>71.19</v>
      </c>
      <c r="G24" s="94">
        <v>0</v>
      </c>
      <c r="H24" s="94">
        <v>3.35</v>
      </c>
      <c r="I24" s="100">
        <v>346.25270565035203</v>
      </c>
    </row>
    <row r="25" spans="1:17" ht="16.5" customHeight="1" x14ac:dyDescent="0.3">
      <c r="A25" s="46" t="s">
        <v>240</v>
      </c>
      <c r="B25" s="6">
        <v>36561</v>
      </c>
      <c r="C25" s="102">
        <v>21605</v>
      </c>
      <c r="D25" s="102">
        <v>13673</v>
      </c>
      <c r="E25" s="102">
        <v>1040</v>
      </c>
      <c r="F25" s="102">
        <v>0</v>
      </c>
      <c r="G25" s="102">
        <v>0</v>
      </c>
      <c r="H25" s="102">
        <v>0</v>
      </c>
      <c r="I25" s="6">
        <v>243</v>
      </c>
    </row>
    <row r="26" spans="1:17" ht="16.5" customHeight="1" x14ac:dyDescent="0.3">
      <c r="A26" s="46" t="s">
        <v>241</v>
      </c>
      <c r="B26" s="100">
        <v>1039549</v>
      </c>
      <c r="C26" s="94">
        <v>517553</v>
      </c>
      <c r="D26" s="94">
        <v>363403</v>
      </c>
      <c r="E26" s="94">
        <v>61837</v>
      </c>
      <c r="F26" s="94">
        <v>87130</v>
      </c>
      <c r="G26" s="94">
        <v>0</v>
      </c>
      <c r="H26" s="94">
        <v>0</v>
      </c>
      <c r="I26" s="100">
        <v>9626</v>
      </c>
    </row>
    <row r="27" spans="1:17" ht="16.5" customHeight="1" x14ac:dyDescent="0.3">
      <c r="A27" s="46" t="s">
        <v>242</v>
      </c>
      <c r="B27" s="6">
        <v>96835.126000000004</v>
      </c>
      <c r="C27" s="102">
        <v>23712.400000000001</v>
      </c>
      <c r="D27" s="102">
        <v>22656.550999999999</v>
      </c>
      <c r="E27" s="102">
        <v>18572.900000000001</v>
      </c>
      <c r="F27" s="102">
        <v>29375.151999999998</v>
      </c>
      <c r="G27" s="102">
        <v>0</v>
      </c>
      <c r="H27" s="102">
        <v>1839.4280000000001</v>
      </c>
      <c r="I27" s="6">
        <v>678.69500000000005</v>
      </c>
    </row>
    <row r="28" spans="1:17" ht="16.5" customHeight="1" x14ac:dyDescent="0.3">
      <c r="A28" s="46" t="s">
        <v>243</v>
      </c>
      <c r="B28" s="100">
        <v>8034.3171838151802</v>
      </c>
      <c r="C28" s="94">
        <v>1138.6171128450401</v>
      </c>
      <c r="D28" s="94">
        <v>1187.0693364599999</v>
      </c>
      <c r="E28" s="94">
        <v>2517.8036175801399</v>
      </c>
      <c r="F28" s="94">
        <v>195.60620646999999</v>
      </c>
      <c r="G28" s="94">
        <v>0</v>
      </c>
      <c r="H28" s="94">
        <v>0</v>
      </c>
      <c r="I28" s="100">
        <v>2995.2209104600001</v>
      </c>
    </row>
    <row r="29" spans="1:17" ht="16.5" customHeight="1" x14ac:dyDescent="0.3">
      <c r="A29" s="46" t="s">
        <v>244</v>
      </c>
      <c r="B29" s="6">
        <v>22223</v>
      </c>
      <c r="C29" s="102">
        <v>370.6</v>
      </c>
      <c r="D29" s="102">
        <v>11062.4</v>
      </c>
      <c r="E29" s="102">
        <v>590.1</v>
      </c>
      <c r="F29" s="102">
        <v>121.2</v>
      </c>
      <c r="G29" s="102">
        <v>531</v>
      </c>
      <c r="H29" s="102">
        <v>437.7</v>
      </c>
      <c r="I29" s="6">
        <v>9110</v>
      </c>
    </row>
    <row r="30" spans="1:17" ht="16.5" customHeight="1" x14ac:dyDescent="0.3">
      <c r="A30" s="46" t="s">
        <v>245</v>
      </c>
      <c r="B30" s="100">
        <v>4447.8029999999999</v>
      </c>
      <c r="C30" s="94">
        <v>335.91800000000001</v>
      </c>
      <c r="D30" s="94">
        <v>1801.07</v>
      </c>
      <c r="E30" s="94">
        <v>2277.16</v>
      </c>
      <c r="F30" s="94">
        <v>33.655000000000001</v>
      </c>
      <c r="G30" s="94">
        <v>0</v>
      </c>
      <c r="H30" s="94">
        <v>0</v>
      </c>
      <c r="I30" s="100">
        <v>0</v>
      </c>
    </row>
    <row r="31" spans="1:17" ht="16.5" customHeight="1" x14ac:dyDescent="0.3">
      <c r="A31" s="46" t="s">
        <v>246</v>
      </c>
      <c r="B31" s="6">
        <v>2585.4216000000001</v>
      </c>
      <c r="C31" s="102">
        <v>1604.9005</v>
      </c>
      <c r="D31" s="102">
        <v>165.26150000000001</v>
      </c>
      <c r="E31" s="102">
        <v>750.07830000000001</v>
      </c>
      <c r="F31" s="102">
        <v>64.975099999999998</v>
      </c>
      <c r="G31" s="102">
        <v>0</v>
      </c>
      <c r="H31" s="102">
        <v>0</v>
      </c>
      <c r="I31" s="6">
        <v>0.20619999999999999</v>
      </c>
    </row>
    <row r="32" spans="1:17" ht="16.5" customHeight="1" x14ac:dyDescent="0.3">
      <c r="A32" s="46" t="s">
        <v>247</v>
      </c>
      <c r="B32" s="100">
        <v>203338</v>
      </c>
      <c r="C32" s="94">
        <v>52109</v>
      </c>
      <c r="D32" s="94">
        <v>60759</v>
      </c>
      <c r="E32" s="94">
        <v>68231</v>
      </c>
      <c r="F32" s="94">
        <v>9013</v>
      </c>
      <c r="G32" s="94">
        <v>271</v>
      </c>
      <c r="H32" s="94">
        <v>12955</v>
      </c>
      <c r="I32" s="100">
        <v>0</v>
      </c>
    </row>
    <row r="33" spans="1:9" ht="16.5" customHeight="1" x14ac:dyDescent="0.3">
      <c r="A33" s="46" t="s">
        <v>248</v>
      </c>
      <c r="B33" s="6">
        <v>2854160</v>
      </c>
      <c r="C33" s="102">
        <v>1827885</v>
      </c>
      <c r="D33" s="102">
        <v>253277</v>
      </c>
      <c r="E33" s="102">
        <v>611368</v>
      </c>
      <c r="F33" s="102">
        <v>157828</v>
      </c>
      <c r="G33" s="102">
        <v>0</v>
      </c>
      <c r="H33" s="102">
        <v>3802</v>
      </c>
      <c r="I33" s="6">
        <v>0</v>
      </c>
    </row>
    <row r="34" spans="1:9" ht="16.5" customHeight="1" x14ac:dyDescent="0.3">
      <c r="A34" s="46" t="s">
        <v>249</v>
      </c>
      <c r="B34" s="100">
        <v>490379.23171702703</v>
      </c>
      <c r="C34" s="94">
        <v>175726.78992806101</v>
      </c>
      <c r="D34" s="94">
        <v>157348.82047240299</v>
      </c>
      <c r="E34" s="94">
        <v>137718.162022312</v>
      </c>
      <c r="F34" s="94">
        <v>19585.459294251199</v>
      </c>
      <c r="G34" s="94">
        <v>0</v>
      </c>
      <c r="H34" s="94">
        <v>0</v>
      </c>
      <c r="I34" s="100">
        <v>0</v>
      </c>
    </row>
    <row r="35" spans="1:9" ht="16.5" customHeight="1" x14ac:dyDescent="0.3">
      <c r="A35" s="46" t="s">
        <v>250</v>
      </c>
      <c r="B35" s="6">
        <v>44161.178741659998</v>
      </c>
      <c r="C35" s="102">
        <v>1616.16624759</v>
      </c>
      <c r="D35" s="102">
        <v>22821.942125310001</v>
      </c>
      <c r="E35" s="102">
        <v>3663.7015706299999</v>
      </c>
      <c r="F35" s="102">
        <v>12551.404198669999</v>
      </c>
      <c r="G35" s="102">
        <v>229.14964828000001</v>
      </c>
      <c r="H35" s="102">
        <v>1712.2894536599999</v>
      </c>
      <c r="I35" s="6">
        <v>1566.52549752</v>
      </c>
    </row>
    <row r="36" spans="1:9" ht="16.5" customHeight="1" x14ac:dyDescent="0.3">
      <c r="A36" s="46" t="s">
        <v>251</v>
      </c>
      <c r="B36" s="100">
        <v>986044.20310000004</v>
      </c>
      <c r="C36" s="94">
        <v>604934.29390000005</v>
      </c>
      <c r="D36" s="94">
        <v>180810.4111</v>
      </c>
      <c r="E36" s="94">
        <v>105927.2475</v>
      </c>
      <c r="F36" s="94">
        <v>17804.3289</v>
      </c>
      <c r="G36" s="94">
        <v>425.70530000000002</v>
      </c>
      <c r="H36" s="94">
        <v>65382.333400000003</v>
      </c>
      <c r="I36" s="100">
        <v>10759.883</v>
      </c>
    </row>
  </sheetData>
  <sheetProtection algorithmName="SHA-512" hashValue="EWcs7K1s0ZKDaW1fUuBj8U68u4lCHS97ehacGVvQkcc6qoZqLhz/WWdf5ofzrMB9gyxI4kLmbzqVZ3WsK/++uA==" saltValue="g58McM6rOHt88Yg3gxxiOw==" spinCount="100000" sheet="1" objects="1" scenarios="1"/>
  <mergeCells count="1">
    <mergeCell ref="A1:B1"/>
  </mergeCells>
  <conditionalFormatting sqref="B8:I36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A1:XFD7 A37:XFD1048576 B8:XFD36">
    <cfRule type="cellIs" dxfId="123" priority="5" operator="between">
      <formula>-0.1</formula>
      <formula>0</formula>
    </cfRule>
  </conditionalFormatting>
  <conditionalFormatting sqref="A8:A36">
    <cfRule type="cellIs" dxfId="122" priority="4" operator="between">
      <formula>-0.1</formula>
      <formula>0</formula>
    </cfRule>
  </conditionalFormatting>
  <conditionalFormatting sqref="J17:Q18">
    <cfRule type="cellIs" dxfId="121" priority="1" operator="between">
      <formula>0</formula>
      <formula>0.1</formula>
    </cfRule>
    <cfRule type="cellIs" dxfId="120" priority="2" operator="lessThan">
      <formula>0</formula>
    </cfRule>
    <cfRule type="cellIs" dxfId="119" priority="3" operator="greaterThanOrEqual">
      <formula>0.1</formula>
    </cfRule>
  </conditionalFormatting>
  <pageMargins left="0.7" right="0.7" top="0.75" bottom="0.75" header="0.3" footer="0.3"/>
  <pageSetup paperSize="9" scale="8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K38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Contents'!C13</f>
        <v>Table 2.5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Contents'!A13&amp;", "&amp;'Table of Contents'!A3</f>
        <v>UCITS: Total Net Assets of ETFs and Funds of Funds, 2017:Q1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3">
      <c r="A9" s="46" t="s">
        <v>224</v>
      </c>
      <c r="B9" s="6">
        <v>859.836770559</v>
      </c>
      <c r="C9" s="102">
        <v>299.64161977200001</v>
      </c>
      <c r="D9" s="102">
        <v>0</v>
      </c>
      <c r="E9" s="6">
        <v>560.19515078699999</v>
      </c>
      <c r="F9" s="108"/>
      <c r="G9" s="6">
        <v>32792.520604030004</v>
      </c>
      <c r="H9" s="102">
        <v>545.26281498499998</v>
      </c>
      <c r="I9" s="102">
        <v>1522.247358567</v>
      </c>
      <c r="J9" s="102">
        <v>30691.036159751999</v>
      </c>
      <c r="K9" s="6">
        <v>33.974270726</v>
      </c>
    </row>
    <row r="10" spans="1:11" ht="16.5" customHeight="1" x14ac:dyDescent="0.3">
      <c r="A10" s="46" t="s">
        <v>225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22498.01082</v>
      </c>
      <c r="H13" s="102">
        <v>0</v>
      </c>
      <c r="I13" s="102">
        <v>0</v>
      </c>
      <c r="J13" s="102">
        <v>0</v>
      </c>
      <c r="K13" s="6">
        <v>22498.01082</v>
      </c>
    </row>
    <row r="14" spans="1:11" ht="16.5" customHeight="1" x14ac:dyDescent="0.3">
      <c r="A14" s="46" t="s">
        <v>229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3">
      <c r="A15" s="46" t="s">
        <v>230</v>
      </c>
      <c r="B15" s="6">
        <v>203.1917353</v>
      </c>
      <c r="C15" s="102">
        <v>203.1917353</v>
      </c>
      <c r="D15" s="102">
        <v>0</v>
      </c>
      <c r="E15" s="6">
        <v>0</v>
      </c>
      <c r="F15" s="108"/>
      <c r="G15" s="6">
        <v>12013.91419</v>
      </c>
      <c r="H15" s="102">
        <v>1487.6961369999999</v>
      </c>
      <c r="I15" s="102">
        <v>1168.9659340000001</v>
      </c>
      <c r="J15" s="102">
        <v>9357.2521190000007</v>
      </c>
      <c r="K15" s="6">
        <v>0</v>
      </c>
    </row>
    <row r="16" spans="1:11" ht="16.5" customHeight="1" x14ac:dyDescent="0.3">
      <c r="A16" s="46" t="s">
        <v>231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3">
      <c r="A17" s="46" t="s">
        <v>232</v>
      </c>
      <c r="B17" s="6">
        <v>52314.923000000003</v>
      </c>
      <c r="C17" s="102">
        <v>46133.701999999997</v>
      </c>
      <c r="D17" s="102">
        <v>5314.0519999999997</v>
      </c>
      <c r="E17" s="6">
        <v>867.16899999999998</v>
      </c>
      <c r="F17" s="108"/>
      <c r="G17" s="6">
        <v>18383.672999999999</v>
      </c>
      <c r="H17" s="102">
        <v>3021.1219999999998</v>
      </c>
      <c r="I17" s="102">
        <v>262.2</v>
      </c>
      <c r="J17" s="102">
        <v>14980.583000000001</v>
      </c>
      <c r="K17" s="6">
        <v>119.768</v>
      </c>
    </row>
    <row r="18" spans="1:11" ht="16.5" customHeight="1" x14ac:dyDescent="0.3">
      <c r="A18" s="46" t="s">
        <v>233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41670.97</v>
      </c>
      <c r="H21" s="102">
        <v>422.97</v>
      </c>
      <c r="I21" s="102">
        <v>1158.1400000000001</v>
      </c>
      <c r="J21" s="102">
        <v>40089.86</v>
      </c>
      <c r="K21" s="6">
        <v>0</v>
      </c>
    </row>
    <row r="22" spans="1:11" ht="16.5" customHeight="1" x14ac:dyDescent="0.3">
      <c r="A22" s="46" t="s">
        <v>237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3">
      <c r="A23" s="46" t="s">
        <v>238</v>
      </c>
      <c r="B23" s="6">
        <v>90399.5</v>
      </c>
      <c r="C23" s="102">
        <v>0</v>
      </c>
      <c r="D23" s="102">
        <v>0</v>
      </c>
      <c r="E23" s="6">
        <v>0</v>
      </c>
      <c r="F23" s="108"/>
      <c r="G23" s="6">
        <v>135487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3">
      <c r="A25" s="46" t="s">
        <v>240</v>
      </c>
      <c r="B25" s="6">
        <v>1413</v>
      </c>
      <c r="C25" s="102">
        <v>0</v>
      </c>
      <c r="D25" s="102">
        <v>0</v>
      </c>
      <c r="E25" s="6">
        <v>0</v>
      </c>
      <c r="F25" s="108"/>
      <c r="G25" s="6">
        <v>2374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1139.079</v>
      </c>
      <c r="H27" s="102">
        <v>147.91</v>
      </c>
      <c r="I27" s="102">
        <v>25.887</v>
      </c>
      <c r="J27" s="102">
        <v>575.471</v>
      </c>
      <c r="K27" s="6">
        <v>389.81099999999998</v>
      </c>
    </row>
    <row r="28" spans="1:11" ht="16.5" customHeight="1" x14ac:dyDescent="0.3">
      <c r="A28" s="46" t="s">
        <v>243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3">
      <c r="A29" s="46" t="s">
        <v>244</v>
      </c>
      <c r="B29" s="6">
        <v>2.6</v>
      </c>
      <c r="C29" s="102">
        <v>2.6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65.793400000000005</v>
      </c>
      <c r="H31" s="102">
        <v>63.690100000000001</v>
      </c>
      <c r="I31" s="102">
        <v>0</v>
      </c>
      <c r="J31" s="102">
        <v>2.1032999999999999</v>
      </c>
      <c r="K31" s="6">
        <v>0</v>
      </c>
    </row>
    <row r="32" spans="1:11" ht="16.5" customHeight="1" x14ac:dyDescent="0.3">
      <c r="A32" s="46" t="s">
        <v>247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3">
      <c r="A33" s="46" t="s">
        <v>248</v>
      </c>
      <c r="B33" s="6">
        <v>24368</v>
      </c>
      <c r="C33" s="102">
        <v>24368</v>
      </c>
      <c r="D33" s="102">
        <v>0</v>
      </c>
      <c r="E33" s="6">
        <v>0</v>
      </c>
      <c r="F33" s="108"/>
      <c r="G33" s="6">
        <v>247103</v>
      </c>
      <c r="H33" s="102">
        <v>56849</v>
      </c>
      <c r="I33" s="102">
        <v>73509</v>
      </c>
      <c r="J33" s="102">
        <v>116745</v>
      </c>
      <c r="K33" s="6">
        <v>0</v>
      </c>
    </row>
    <row r="34" spans="1:11" ht="16.5" customHeight="1" x14ac:dyDescent="0.3">
      <c r="A34" s="46" t="s">
        <v>249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3">
      <c r="A35" s="46" t="s">
        <v>250</v>
      </c>
      <c r="B35" s="6">
        <v>160.62151019000001</v>
      </c>
      <c r="C35" s="102">
        <v>0</v>
      </c>
      <c r="D35" s="102">
        <v>0</v>
      </c>
      <c r="E35" s="6">
        <v>0</v>
      </c>
      <c r="F35" s="108"/>
      <c r="G35" s="6">
        <v>838.69816369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AepHpHZjH616vQ7SdNT270uowFK5/9llMR6ltj5ejbCZPjyYsZRfHX35e5pXytPn0UvLJzcshNHmUFmcFkhM/Q==" saltValue="dXwh/vc8x2PSj8XZzKZPbg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I37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Contents'!C16</f>
        <v>Table 2.6</v>
      </c>
      <c r="B1" s="168"/>
      <c r="C1" s="40"/>
    </row>
    <row r="2" spans="1:9" ht="16.5" customHeight="1" x14ac:dyDescent="0.3">
      <c r="A2" s="4" t="str">
        <f>"UCITS: "&amp;'Table of Contents'!A16&amp;", "&amp;'Table of Contents'!A3</f>
        <v>UCITS: Total Net Sales, 2017:Q1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223</v>
      </c>
      <c r="B8" s="113">
        <v>-154.702</v>
      </c>
      <c r="C8" s="32">
        <v>26.318999999999999</v>
      </c>
      <c r="D8" s="32">
        <v>-617.38099999999997</v>
      </c>
      <c r="E8" s="32">
        <v>416.601</v>
      </c>
      <c r="F8" s="32">
        <v>-5.7480000000000002</v>
      </c>
      <c r="G8" s="32">
        <v>-49.44</v>
      </c>
      <c r="H8" s="32">
        <v>48.344000000000001</v>
      </c>
      <c r="I8" s="113">
        <v>26.603000000000002</v>
      </c>
    </row>
    <row r="9" spans="1:9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225</v>
      </c>
      <c r="B10" s="113">
        <v>43.052993970000003</v>
      </c>
      <c r="C10" s="32">
        <v>12.10077905</v>
      </c>
      <c r="D10" s="32">
        <v>4.93958312</v>
      </c>
      <c r="E10" s="32">
        <v>33.74296571</v>
      </c>
      <c r="F10" s="32">
        <v>-7.7303339099999997</v>
      </c>
      <c r="G10" s="32">
        <v>0</v>
      </c>
      <c r="H10" s="32">
        <v>0</v>
      </c>
      <c r="I10" s="113">
        <v>0</v>
      </c>
    </row>
    <row r="11" spans="1:9" ht="16.5" customHeight="1" x14ac:dyDescent="0.3">
      <c r="A11" s="46" t="s">
        <v>226</v>
      </c>
      <c r="B11" s="114">
        <v>-114.31</v>
      </c>
      <c r="C11" s="115">
        <v>118.69</v>
      </c>
      <c r="D11" s="115">
        <v>1172.08</v>
      </c>
      <c r="E11" s="115">
        <v>56.99</v>
      </c>
      <c r="F11" s="115">
        <v>-1539.01</v>
      </c>
      <c r="G11" s="115">
        <v>0</v>
      </c>
      <c r="H11" s="115">
        <v>0</v>
      </c>
      <c r="I11" s="114">
        <v>76.94</v>
      </c>
    </row>
    <row r="12" spans="1:9" ht="16.5" customHeight="1" x14ac:dyDescent="0.3">
      <c r="A12" s="46" t="s">
        <v>227</v>
      </c>
      <c r="B12" s="113">
        <v>4</v>
      </c>
      <c r="C12" s="32">
        <v>0</v>
      </c>
      <c r="D12" s="32">
        <v>1</v>
      </c>
      <c r="E12" s="32">
        <v>3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228</v>
      </c>
      <c r="B13" s="114">
        <v>9053.3078499999992</v>
      </c>
      <c r="C13" s="115">
        <v>789.56315789999996</v>
      </c>
      <c r="D13" s="115">
        <v>215.41452100000001</v>
      </c>
      <c r="E13" s="115">
        <v>5918.4703840000002</v>
      </c>
      <c r="F13" s="115">
        <v>1238.9343650000001</v>
      </c>
      <c r="G13" s="115">
        <v>-3.0295411799999998</v>
      </c>
      <c r="H13" s="115">
        <v>0</v>
      </c>
      <c r="I13" s="114">
        <v>893.95496479999997</v>
      </c>
    </row>
    <row r="14" spans="1:9" ht="16.5" customHeight="1" x14ac:dyDescent="0.3">
      <c r="A14" s="46" t="s">
        <v>229</v>
      </c>
      <c r="B14" s="113">
        <v>11689.5</v>
      </c>
      <c r="C14" s="32">
        <v>12283.994000000001</v>
      </c>
      <c r="D14" s="32">
        <v>-7911.5820000000003</v>
      </c>
      <c r="E14" s="32">
        <v>7076.6959999999999</v>
      </c>
      <c r="F14" s="32">
        <v>-11.839</v>
      </c>
      <c r="G14" s="32">
        <v>0</v>
      </c>
      <c r="H14" s="32">
        <v>0</v>
      </c>
      <c r="I14" s="113">
        <v>252.23099999999999</v>
      </c>
    </row>
    <row r="15" spans="1:9" ht="16.5" customHeight="1" x14ac:dyDescent="0.3">
      <c r="A15" s="46" t="s">
        <v>230</v>
      </c>
      <c r="B15" s="114">
        <v>552.90607880000005</v>
      </c>
      <c r="C15" s="115">
        <v>-256.60353300000003</v>
      </c>
      <c r="D15" s="115">
        <v>604.24956959999997</v>
      </c>
      <c r="E15" s="115">
        <v>170.1939892</v>
      </c>
      <c r="F15" s="115">
        <v>7.1685264699999998</v>
      </c>
      <c r="G15" s="115">
        <v>0</v>
      </c>
      <c r="H15" s="115">
        <v>0</v>
      </c>
      <c r="I15" s="114">
        <v>27.89752666</v>
      </c>
    </row>
    <row r="16" spans="1:9" ht="16.5" customHeight="1" x14ac:dyDescent="0.3">
      <c r="A16" s="46" t="s">
        <v>231</v>
      </c>
      <c r="B16" s="113">
        <v>47600</v>
      </c>
      <c r="C16" s="32">
        <v>4900</v>
      </c>
      <c r="D16" s="32">
        <v>10400</v>
      </c>
      <c r="E16" s="32">
        <v>800</v>
      </c>
      <c r="F16" s="32">
        <v>31500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232</v>
      </c>
      <c r="B17" s="114">
        <v>5226.0420000000004</v>
      </c>
      <c r="C17" s="115">
        <v>1763.1010000000001</v>
      </c>
      <c r="D17" s="115">
        <v>788.93399999999997</v>
      </c>
      <c r="E17" s="115">
        <v>2958.123</v>
      </c>
      <c r="F17" s="115">
        <v>-176.5</v>
      </c>
      <c r="G17" s="115">
        <v>0.2</v>
      </c>
      <c r="H17" s="115">
        <v>10.166</v>
      </c>
      <c r="I17" s="114">
        <v>-117.982</v>
      </c>
    </row>
    <row r="18" spans="1:9" ht="16.5" customHeight="1" x14ac:dyDescent="0.3">
      <c r="A18" s="46" t="s">
        <v>233</v>
      </c>
      <c r="B18" s="113">
        <v>1.47</v>
      </c>
      <c r="C18" s="32">
        <v>7.609</v>
      </c>
      <c r="D18" s="32">
        <v>-19.529</v>
      </c>
      <c r="E18" s="32">
        <v>-15.77</v>
      </c>
      <c r="F18" s="32">
        <v>42.71</v>
      </c>
      <c r="G18" s="32">
        <v>0</v>
      </c>
      <c r="H18" s="32">
        <v>0</v>
      </c>
      <c r="I18" s="113">
        <v>-13.55</v>
      </c>
    </row>
    <row r="19" spans="1:9" ht="16.5" customHeight="1" x14ac:dyDescent="0.3">
      <c r="A19" s="46" t="s">
        <v>234</v>
      </c>
      <c r="B19" s="114">
        <v>12942.1363407504</v>
      </c>
      <c r="C19" s="115">
        <v>2179.0120806526102</v>
      </c>
      <c r="D19" s="115">
        <v>-1552.8903337903</v>
      </c>
      <c r="E19" s="115">
        <v>4518.1038710176099</v>
      </c>
      <c r="F19" s="115">
        <v>0</v>
      </c>
      <c r="G19" s="115">
        <v>0</v>
      </c>
      <c r="H19" s="115">
        <v>8939.7936235041798</v>
      </c>
      <c r="I19" s="114">
        <v>-1141.8829006337</v>
      </c>
    </row>
    <row r="20" spans="1:9" ht="16.5" customHeight="1" x14ac:dyDescent="0.3">
      <c r="A20" s="46" t="s">
        <v>235</v>
      </c>
      <c r="B20" s="113">
        <v>55078</v>
      </c>
      <c r="C20" s="32">
        <v>13887</v>
      </c>
      <c r="D20" s="32">
        <v>30346</v>
      </c>
      <c r="E20" s="32">
        <v>2365</v>
      </c>
      <c r="F20" s="32">
        <v>6400</v>
      </c>
      <c r="G20" s="32">
        <v>0</v>
      </c>
      <c r="H20" s="32">
        <v>0</v>
      </c>
      <c r="I20" s="113">
        <v>2081</v>
      </c>
    </row>
    <row r="21" spans="1:9" ht="16.5" customHeight="1" x14ac:dyDescent="0.3">
      <c r="A21" s="46" t="s">
        <v>236</v>
      </c>
      <c r="B21" s="114">
        <v>2987.4100000000099</v>
      </c>
      <c r="C21" s="115">
        <v>-321.74</v>
      </c>
      <c r="D21" s="115">
        <v>2376.7000000000098</v>
      </c>
      <c r="E21" s="115">
        <v>4409.9799999999996</v>
      </c>
      <c r="F21" s="115">
        <v>-556.99</v>
      </c>
      <c r="G21" s="115">
        <v>-85.16</v>
      </c>
      <c r="H21" s="115">
        <v>-2835.38</v>
      </c>
      <c r="I21" s="114">
        <v>0</v>
      </c>
    </row>
    <row r="22" spans="1:9" ht="16.5" customHeight="1" x14ac:dyDescent="0.3">
      <c r="A22" s="46" t="s">
        <v>237</v>
      </c>
      <c r="B22" s="113">
        <v>518.70000000000005</v>
      </c>
      <c r="C22" s="32">
        <v>197.35</v>
      </c>
      <c r="D22" s="32">
        <v>119.36</v>
      </c>
      <c r="E22" s="32">
        <v>61.31</v>
      </c>
      <c r="F22" s="32">
        <v>106.45</v>
      </c>
      <c r="G22" s="32">
        <v>0</v>
      </c>
      <c r="H22" s="32">
        <v>1.41</v>
      </c>
      <c r="I22" s="113">
        <v>32.82</v>
      </c>
    </row>
    <row r="23" spans="1:9" ht="16.5" customHeight="1" x14ac:dyDescent="0.3">
      <c r="A23" s="46" t="s">
        <v>238</v>
      </c>
      <c r="B23" s="114">
        <v>61791.000000000102</v>
      </c>
      <c r="C23" s="115">
        <v>1513</v>
      </c>
      <c r="D23" s="115">
        <v>24337</v>
      </c>
      <c r="E23" s="115">
        <v>18676</v>
      </c>
      <c r="F23" s="115">
        <v>12864.0000000001</v>
      </c>
      <c r="G23" s="115">
        <v>0</v>
      </c>
      <c r="H23" s="115">
        <v>0</v>
      </c>
      <c r="I23" s="114">
        <v>4401</v>
      </c>
    </row>
    <row r="24" spans="1:9" ht="16.5" customHeight="1" x14ac:dyDescent="0.3">
      <c r="A24" s="46" t="s">
        <v>239</v>
      </c>
      <c r="B24" s="113">
        <v>-21.210006440701001</v>
      </c>
      <c r="C24" s="32">
        <v>-9.9878470000000004</v>
      </c>
      <c r="D24" s="32">
        <v>41.040999999999997</v>
      </c>
      <c r="E24" s="32">
        <v>-77.524129439999996</v>
      </c>
      <c r="F24" s="32">
        <v>-2.8140000000000001</v>
      </c>
      <c r="G24" s="32">
        <v>0</v>
      </c>
      <c r="H24" s="32">
        <v>8.2000000000000003E-2</v>
      </c>
      <c r="I24" s="113">
        <v>27.992969999299198</v>
      </c>
    </row>
    <row r="25" spans="1:9" ht="16.5" customHeight="1" x14ac:dyDescent="0.3">
      <c r="A25" s="46" t="s">
        <v>240</v>
      </c>
      <c r="B25" s="114">
        <v>-1731</v>
      </c>
      <c r="C25" s="115">
        <v>-1039</v>
      </c>
      <c r="D25" s="115">
        <v>-756</v>
      </c>
      <c r="E25" s="115">
        <v>68</v>
      </c>
      <c r="F25" s="115">
        <v>0</v>
      </c>
      <c r="G25" s="115">
        <v>0</v>
      </c>
      <c r="H25" s="115">
        <v>0</v>
      </c>
      <c r="I25" s="114">
        <v>-4</v>
      </c>
    </row>
    <row r="26" spans="1:9" ht="16.5" customHeight="1" x14ac:dyDescent="0.3">
      <c r="A26" s="46" t="s">
        <v>241</v>
      </c>
      <c r="B26" s="113">
        <v>28767</v>
      </c>
      <c r="C26" s="32">
        <v>12729</v>
      </c>
      <c r="D26" s="32">
        <v>12642</v>
      </c>
      <c r="E26" s="32">
        <v>1522</v>
      </c>
      <c r="F26" s="32">
        <v>1509</v>
      </c>
      <c r="G26" s="32">
        <v>0</v>
      </c>
      <c r="H26" s="32">
        <v>0</v>
      </c>
      <c r="I26" s="113">
        <v>365</v>
      </c>
    </row>
    <row r="27" spans="1:9" ht="16.5" customHeight="1" x14ac:dyDescent="0.3">
      <c r="A27" s="46" t="s">
        <v>242</v>
      </c>
      <c r="B27" s="114">
        <v>640.43499999999995</v>
      </c>
      <c r="C27" s="115">
        <v>276.07799999999997</v>
      </c>
      <c r="D27" s="115">
        <v>-207.81200000000001</v>
      </c>
      <c r="E27" s="115">
        <v>201.31399999999999</v>
      </c>
      <c r="F27" s="115">
        <v>329.44299999999998</v>
      </c>
      <c r="G27" s="115">
        <v>0</v>
      </c>
      <c r="H27" s="115">
        <v>28.733000000000001</v>
      </c>
      <c r="I27" s="114">
        <v>12.679</v>
      </c>
    </row>
    <row r="28" spans="1:9" ht="16.5" customHeight="1" x14ac:dyDescent="0.3">
      <c r="A28" s="46" t="s">
        <v>243</v>
      </c>
      <c r="B28" s="113">
        <v>678.76933725000004</v>
      </c>
      <c r="C28" s="32">
        <v>38.193510320000001</v>
      </c>
      <c r="D28" s="32">
        <v>25.559356099999999</v>
      </c>
      <c r="E28" s="32">
        <v>74.539668939999999</v>
      </c>
      <c r="F28" s="32">
        <v>-24.206952569999999</v>
      </c>
      <c r="G28" s="32">
        <v>0</v>
      </c>
      <c r="H28" s="32">
        <v>0</v>
      </c>
      <c r="I28" s="113">
        <v>564.68375446000005</v>
      </c>
    </row>
    <row r="29" spans="1:9" ht="16.5" customHeight="1" x14ac:dyDescent="0.3">
      <c r="A29" s="46" t="s">
        <v>244</v>
      </c>
      <c r="B29" s="114">
        <v>174</v>
      </c>
      <c r="C29" s="115">
        <v>13.4</v>
      </c>
      <c r="D29" s="115">
        <v>-46.6</v>
      </c>
      <c r="E29" s="115">
        <v>100.7</v>
      </c>
      <c r="F29" s="115">
        <v>11.9</v>
      </c>
      <c r="G29" s="115">
        <v>9.1</v>
      </c>
      <c r="H29" s="115">
        <v>13</v>
      </c>
      <c r="I29" s="114">
        <v>72.5</v>
      </c>
    </row>
    <row r="30" spans="1:9" ht="16.5" customHeight="1" x14ac:dyDescent="0.3">
      <c r="A30" s="46" t="s">
        <v>245</v>
      </c>
      <c r="B30" s="113">
        <v>47.758000000000003</v>
      </c>
      <c r="C30" s="32">
        <v>-49.569000000000003</v>
      </c>
      <c r="D30" s="32">
        <v>24.143999999999998</v>
      </c>
      <c r="E30" s="32">
        <v>74.188000000000002</v>
      </c>
      <c r="F30" s="32">
        <v>-1.0049999999999999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246</v>
      </c>
      <c r="B31" s="114">
        <v>20.158300000000001</v>
      </c>
      <c r="C31" s="115">
        <v>36.287100000000002</v>
      </c>
      <c r="D31" s="115">
        <v>-2.9215</v>
      </c>
      <c r="E31" s="115">
        <v>20.758500000000002</v>
      </c>
      <c r="F31" s="115">
        <v>-34.170299999999997</v>
      </c>
      <c r="G31" s="115">
        <v>0</v>
      </c>
      <c r="H31" s="115">
        <v>0</v>
      </c>
      <c r="I31" s="114">
        <v>0.20449999999999999</v>
      </c>
    </row>
    <row r="32" spans="1:9" ht="16.5" customHeight="1" x14ac:dyDescent="0.3">
      <c r="A32" s="46" t="s">
        <v>247</v>
      </c>
      <c r="B32" s="113">
        <v>5851</v>
      </c>
      <c r="C32" s="32">
        <v>4936</v>
      </c>
      <c r="D32" s="32">
        <v>-1777</v>
      </c>
      <c r="E32" s="32">
        <v>2577</v>
      </c>
      <c r="F32" s="32">
        <v>-557</v>
      </c>
      <c r="G32" s="32">
        <v>-111</v>
      </c>
      <c r="H32" s="32">
        <v>783</v>
      </c>
      <c r="I32" s="113">
        <v>0</v>
      </c>
    </row>
    <row r="33" spans="1:9" ht="16.5" customHeight="1" x14ac:dyDescent="0.3">
      <c r="A33" s="46" t="s">
        <v>248</v>
      </c>
      <c r="B33" s="114">
        <v>20149</v>
      </c>
      <c r="C33" s="115">
        <v>14383</v>
      </c>
      <c r="D33" s="115">
        <v>4686</v>
      </c>
      <c r="E33" s="115">
        <v>5133</v>
      </c>
      <c r="F33" s="115">
        <v>-3990</v>
      </c>
      <c r="G33" s="115">
        <v>0</v>
      </c>
      <c r="H33" s="115">
        <v>-63</v>
      </c>
      <c r="I33" s="114">
        <v>0</v>
      </c>
    </row>
    <row r="34" spans="1:9" ht="16.5" customHeight="1" x14ac:dyDescent="0.3">
      <c r="A34" s="46" t="s">
        <v>249</v>
      </c>
      <c r="B34" s="113">
        <v>2681.6840631326199</v>
      </c>
      <c r="C34" s="32">
        <v>-806.02619690705001</v>
      </c>
      <c r="D34" s="32">
        <v>2229.8855853816699</v>
      </c>
      <c r="E34" s="32">
        <v>1067.92111971586</v>
      </c>
      <c r="F34" s="32">
        <v>189.903554942136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250</v>
      </c>
      <c r="B35" s="114">
        <v>68.554398875395407</v>
      </c>
      <c r="C35" s="115">
        <v>63.764206496858101</v>
      </c>
      <c r="D35" s="115">
        <v>-411.17714616520999</v>
      </c>
      <c r="E35" s="115">
        <v>270.938246179597</v>
      </c>
      <c r="F35" s="115">
        <v>-384.83926486005998</v>
      </c>
      <c r="G35" s="115">
        <v>29.885963069125999</v>
      </c>
      <c r="H35" s="115">
        <v>14.423074610951</v>
      </c>
      <c r="I35" s="114">
        <v>485.55931954414098</v>
      </c>
    </row>
    <row r="36" spans="1:9" ht="16.5" customHeight="1" x14ac:dyDescent="0.3">
      <c r="A36" s="46" t="s">
        <v>251</v>
      </c>
      <c r="B36" s="113">
        <v>12003.677600000001</v>
      </c>
      <c r="C36" s="32">
        <v>-334.0222</v>
      </c>
      <c r="D36" s="32">
        <v>5214.8995000000004</v>
      </c>
      <c r="E36" s="32">
        <v>1968.0364</v>
      </c>
      <c r="F36" s="32">
        <v>1295.4185</v>
      </c>
      <c r="G36" s="32">
        <v>-13.872199999999999</v>
      </c>
      <c r="H36" s="32">
        <v>2266.8449999999998</v>
      </c>
      <c r="I36" s="113">
        <v>1606.3725999999999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XVNMMCFRr3ZIuqU+plkiAVHBzQITIiu4oGW7DWgu/t38d03+GUprj6eqBk5tKlwE85ARZ+CmZ+DBwo8iZTRmpQ==" saltValue="33jZdFHDTV266hVXpckhQA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38"/>
  <sheetViews>
    <sheetView showGridLines="0" showZeros="0" zoomScale="85" zoomScaleNormal="85" workbookViewId="0">
      <selection activeCell="B39" sqref="B39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68" t="str">
        <f>'Table of Contents'!C17</f>
        <v>Table 2.7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tr">
        <f>"UCITS: "&amp;'Table of Contents'!A17&amp;", "&amp;'Table of Contents'!A3</f>
        <v>UCITS: Total Net Sales of ETFs and Funds of Funds, 2017:Q1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335.01499999999999</v>
      </c>
      <c r="H8" s="94">
        <v>50.948999999999998</v>
      </c>
      <c r="I8" s="94">
        <v>-44.231999999999999</v>
      </c>
      <c r="J8" s="94">
        <v>328.298</v>
      </c>
      <c r="K8" s="100">
        <v>0</v>
      </c>
      <c r="M8" s="133"/>
    </row>
    <row r="9" spans="1:13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3">
      <c r="A10" s="46" t="s">
        <v>225</v>
      </c>
      <c r="B10" s="100">
        <v>3.02925902</v>
      </c>
      <c r="C10" s="94">
        <v>3.02925902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3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893.95496479999997</v>
      </c>
      <c r="H13" s="102">
        <v>0</v>
      </c>
      <c r="I13" s="102">
        <v>0</v>
      </c>
      <c r="J13" s="102">
        <v>0</v>
      </c>
      <c r="K13" s="6">
        <v>893.95496479999997</v>
      </c>
    </row>
    <row r="14" spans="1:13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4911.0360000000001</v>
      </c>
      <c r="H14" s="94">
        <v>1441.125</v>
      </c>
      <c r="I14" s="94">
        <v>808.88400000000001</v>
      </c>
      <c r="J14" s="94">
        <v>2661.027</v>
      </c>
      <c r="K14" s="100">
        <v>0</v>
      </c>
    </row>
    <row r="15" spans="1:13" ht="16.5" customHeight="1" x14ac:dyDescent="0.3">
      <c r="A15" s="46" t="s">
        <v>230</v>
      </c>
      <c r="B15" s="6">
        <v>-2.9514999999999998</v>
      </c>
      <c r="C15" s="102">
        <v>-2.9514999999999998</v>
      </c>
      <c r="D15" s="102">
        <v>0</v>
      </c>
      <c r="E15" s="6">
        <v>0</v>
      </c>
      <c r="F15" s="108"/>
      <c r="G15" s="6">
        <v>258.79197540000001</v>
      </c>
      <c r="H15" s="102">
        <v>49.497035680000003</v>
      </c>
      <c r="I15" s="102">
        <v>45.69137568</v>
      </c>
      <c r="J15" s="102">
        <v>163.60356400000001</v>
      </c>
      <c r="K15" s="6">
        <v>0</v>
      </c>
    </row>
    <row r="16" spans="1:13" ht="16.5" customHeight="1" x14ac:dyDescent="0.3">
      <c r="A16" s="46" t="s">
        <v>231</v>
      </c>
      <c r="B16" s="100">
        <v>5578</v>
      </c>
      <c r="C16" s="94">
        <v>4162</v>
      </c>
      <c r="D16" s="94">
        <v>863</v>
      </c>
      <c r="E16" s="100">
        <v>553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1016.41</v>
      </c>
      <c r="C17" s="102">
        <v>1452.7809999999999</v>
      </c>
      <c r="D17" s="102">
        <v>-58.68</v>
      </c>
      <c r="E17" s="6">
        <v>-377.69099999999997</v>
      </c>
      <c r="F17" s="108"/>
      <c r="G17" s="6">
        <v>268.97699999999998</v>
      </c>
      <c r="H17" s="102">
        <v>-69.394000000000005</v>
      </c>
      <c r="I17" s="102">
        <v>6.6230000000000002</v>
      </c>
      <c r="J17" s="102">
        <v>306.15499999999997</v>
      </c>
      <c r="K17" s="6">
        <v>25.593</v>
      </c>
    </row>
    <row r="18" spans="1:11" ht="16.5" customHeight="1" x14ac:dyDescent="0.3">
      <c r="A18" s="46" t="s">
        <v>233</v>
      </c>
      <c r="B18" s="100">
        <v>0.13100000000000001</v>
      </c>
      <c r="C18" s="94">
        <v>0.13100000000000001</v>
      </c>
      <c r="D18" s="94">
        <v>0</v>
      </c>
      <c r="E18" s="100">
        <v>0</v>
      </c>
      <c r="F18" s="108"/>
      <c r="G18" s="100">
        <v>-11.129</v>
      </c>
      <c r="H18" s="94">
        <v>19.026</v>
      </c>
      <c r="I18" s="94">
        <v>-7.1859999999999999</v>
      </c>
      <c r="J18" s="94">
        <v>-22.969000000000001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16706</v>
      </c>
      <c r="C20" s="94">
        <v>9363</v>
      </c>
      <c r="D20" s="94">
        <v>5928</v>
      </c>
      <c r="E20" s="100">
        <v>1414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-1382.29</v>
      </c>
      <c r="H21" s="102">
        <v>10.79</v>
      </c>
      <c r="I21" s="102">
        <v>-26.97</v>
      </c>
      <c r="J21" s="102">
        <v>-1366.11</v>
      </c>
      <c r="K21" s="6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-11.68</v>
      </c>
      <c r="H22" s="94">
        <v>0</v>
      </c>
      <c r="I22" s="94">
        <v>0.16</v>
      </c>
      <c r="J22" s="94">
        <v>0</v>
      </c>
      <c r="K22" s="100">
        <v>-11.84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3502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-3.1E-2</v>
      </c>
      <c r="H24" s="94">
        <v>0</v>
      </c>
      <c r="I24" s="94">
        <v>0</v>
      </c>
      <c r="J24" s="94">
        <v>0</v>
      </c>
      <c r="K24" s="100">
        <v>-3.1E-2</v>
      </c>
    </row>
    <row r="25" spans="1:11" ht="16.5" customHeight="1" x14ac:dyDescent="0.3">
      <c r="A25" s="46" t="s">
        <v>240</v>
      </c>
      <c r="B25" s="6">
        <v>-154</v>
      </c>
      <c r="C25" s="102">
        <v>0</v>
      </c>
      <c r="D25" s="102">
        <v>0</v>
      </c>
      <c r="E25" s="6">
        <v>0</v>
      </c>
      <c r="F25" s="108"/>
      <c r="G25" s="6">
        <v>-106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-126.968</v>
      </c>
      <c r="H27" s="102">
        <v>-19.661000000000001</v>
      </c>
      <c r="I27" s="102">
        <v>-1.631</v>
      </c>
      <c r="J27" s="102">
        <v>-79.653999999999996</v>
      </c>
      <c r="K27" s="6">
        <v>-26.021999999999998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71.826831209999995</v>
      </c>
      <c r="H28" s="94">
        <v>0</v>
      </c>
      <c r="I28" s="94">
        <v>0</v>
      </c>
      <c r="J28" s="94">
        <v>71.826831209999995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0.2974</v>
      </c>
      <c r="H31" s="102">
        <v>0.29549999999999998</v>
      </c>
      <c r="I31" s="102">
        <v>0</v>
      </c>
      <c r="J31" s="102">
        <v>1.9E-3</v>
      </c>
      <c r="K31" s="6">
        <v>0</v>
      </c>
    </row>
    <row r="32" spans="1:11" ht="16.5" customHeight="1" x14ac:dyDescent="0.3">
      <c r="A32" s="46" t="s">
        <v>247</v>
      </c>
      <c r="B32" s="100">
        <v>12</v>
      </c>
      <c r="C32" s="94">
        <v>12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-322</v>
      </c>
      <c r="C33" s="102">
        <v>-322</v>
      </c>
      <c r="D33" s="102">
        <v>0</v>
      </c>
      <c r="E33" s="6">
        <v>0</v>
      </c>
      <c r="F33" s="108"/>
      <c r="G33" s="6">
        <v>4359</v>
      </c>
      <c r="H33" s="102">
        <v>56</v>
      </c>
      <c r="I33" s="102">
        <v>-149</v>
      </c>
      <c r="J33" s="102">
        <v>4452</v>
      </c>
      <c r="K33" s="6">
        <v>0</v>
      </c>
    </row>
    <row r="34" spans="1:11" ht="16.5" customHeight="1" x14ac:dyDescent="0.3">
      <c r="A34" s="46" t="s">
        <v>249</v>
      </c>
      <c r="B34" s="100">
        <v>501.61912443563301</v>
      </c>
      <c r="C34" s="94">
        <v>426.913131417133</v>
      </c>
      <c r="D34" s="94">
        <v>0</v>
      </c>
      <c r="E34" s="100">
        <v>74.705993018499996</v>
      </c>
      <c r="F34" s="108"/>
      <c r="G34" s="100">
        <v>47.249992301069</v>
      </c>
      <c r="H34" s="94">
        <v>84.851824844206007</v>
      </c>
      <c r="I34" s="94">
        <v>-108.5235771494</v>
      </c>
      <c r="J34" s="94">
        <v>153.032572976258</v>
      </c>
      <c r="K34" s="100">
        <v>-82.110828369999993</v>
      </c>
    </row>
    <row r="35" spans="1:11" ht="16.5" customHeight="1" x14ac:dyDescent="0.3">
      <c r="A35" s="46" t="s">
        <v>250</v>
      </c>
      <c r="B35" s="6">
        <v>5.9941164100000002</v>
      </c>
      <c r="C35" s="102">
        <v>0</v>
      </c>
      <c r="D35" s="102">
        <v>0</v>
      </c>
      <c r="E35" s="6">
        <v>0</v>
      </c>
      <c r="F35" s="108"/>
      <c r="G35" s="6">
        <v>437.89106709579801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2249.7062999999998</v>
      </c>
      <c r="H36" s="94">
        <v>149.34450000000001</v>
      </c>
      <c r="I36" s="94">
        <v>132.89869999999999</v>
      </c>
      <c r="J36" s="94">
        <v>966.94830000000002</v>
      </c>
      <c r="K36" s="100">
        <v>1000.5148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htJUD2OXOH7i91wL1WCiQkba/jaAdZ+WN6C7bjg4NEqFWblDvisQlfrOtFsU0cVHKh7P6U4qvTmW/aJNEgoBiQ==" saltValue="fexzmoWT/GbgxzCU2ZURNQ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37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Contents'!C20</f>
        <v>Table 2.8</v>
      </c>
      <c r="B1" s="168"/>
      <c r="C1" s="40"/>
    </row>
    <row r="2" spans="1:9" ht="16.5" customHeight="1" x14ac:dyDescent="0.3">
      <c r="A2" s="4" t="str">
        <f>"UCITS: "&amp;'Table of Contents'!A20&amp;", "&amp;'Table of Contents'!A3</f>
        <v>UCITS: Total Sales , 2017:Q1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223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225</v>
      </c>
      <c r="B10" s="113">
        <v>84.949675389999996</v>
      </c>
      <c r="C10" s="32">
        <v>16.379860990000001</v>
      </c>
      <c r="D10" s="32">
        <v>7.6063371599999998</v>
      </c>
      <c r="E10" s="32">
        <v>52.214577239999997</v>
      </c>
      <c r="F10" s="32">
        <v>8.7489000000000008</v>
      </c>
      <c r="G10" s="32">
        <v>0</v>
      </c>
      <c r="H10" s="32">
        <v>0</v>
      </c>
      <c r="I10" s="113">
        <v>0</v>
      </c>
    </row>
    <row r="11" spans="1:9" ht="16.5" customHeight="1" x14ac:dyDescent="0.3">
      <c r="A11" s="46" t="s">
        <v>226</v>
      </c>
      <c r="B11" s="114">
        <v>5692.99</v>
      </c>
      <c r="C11" s="115">
        <v>388.07</v>
      </c>
      <c r="D11" s="115">
        <v>1593.65</v>
      </c>
      <c r="E11" s="115">
        <v>110.55</v>
      </c>
      <c r="F11" s="115">
        <v>3482.89</v>
      </c>
      <c r="G11" s="115">
        <v>0</v>
      </c>
      <c r="H11" s="115">
        <v>0</v>
      </c>
      <c r="I11" s="114">
        <v>117.83</v>
      </c>
    </row>
    <row r="12" spans="1:9" ht="16.5" customHeight="1" x14ac:dyDescent="0.3">
      <c r="A12" s="46" t="s">
        <v>227</v>
      </c>
      <c r="B12" s="113">
        <v>6</v>
      </c>
      <c r="C12" s="32">
        <v>0</v>
      </c>
      <c r="D12" s="32">
        <v>2</v>
      </c>
      <c r="E12" s="32">
        <v>4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228</v>
      </c>
      <c r="B13" s="114">
        <v>22645.171620000001</v>
      </c>
      <c r="C13" s="115">
        <v>2326.3520739999999</v>
      </c>
      <c r="D13" s="115">
        <v>6880.0547800000004</v>
      </c>
      <c r="E13" s="115">
        <v>10706.76334</v>
      </c>
      <c r="F13" s="115">
        <v>1279.0920880000001</v>
      </c>
      <c r="G13" s="115">
        <v>0</v>
      </c>
      <c r="H13" s="115">
        <v>0</v>
      </c>
      <c r="I13" s="114">
        <v>1452.9093330000001</v>
      </c>
    </row>
    <row r="14" spans="1:9" ht="16.5" customHeight="1" x14ac:dyDescent="0.3">
      <c r="A14" s="46" t="s">
        <v>229</v>
      </c>
      <c r="B14" s="113">
        <v>79556.214999999997</v>
      </c>
      <c r="C14" s="32">
        <v>36587.18</v>
      </c>
      <c r="D14" s="32">
        <v>35014.754000000001</v>
      </c>
      <c r="E14" s="32">
        <v>7677.7129999999997</v>
      </c>
      <c r="F14" s="32">
        <v>23.561</v>
      </c>
      <c r="G14" s="32">
        <v>0</v>
      </c>
      <c r="H14" s="32">
        <v>0</v>
      </c>
      <c r="I14" s="113">
        <v>253.00700000000001</v>
      </c>
    </row>
    <row r="15" spans="1:9" ht="16.5" customHeight="1" x14ac:dyDescent="0.3">
      <c r="A15" s="46" t="s">
        <v>230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232</v>
      </c>
      <c r="B17" s="114">
        <v>0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4">
        <v>0</v>
      </c>
    </row>
    <row r="18" spans="1:9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234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235</v>
      </c>
      <c r="B20" s="113">
        <v>892889</v>
      </c>
      <c r="C20" s="32">
        <v>67629</v>
      </c>
      <c r="D20" s="32">
        <v>77453</v>
      </c>
      <c r="E20" s="32">
        <v>10019</v>
      </c>
      <c r="F20" s="32">
        <v>730754</v>
      </c>
      <c r="G20" s="32">
        <v>0</v>
      </c>
      <c r="H20" s="32">
        <v>0</v>
      </c>
      <c r="I20" s="113">
        <v>7033</v>
      </c>
    </row>
    <row r="21" spans="1:9" ht="16.5" customHeight="1" x14ac:dyDescent="0.3">
      <c r="A21" s="46" t="s">
        <v>236</v>
      </c>
      <c r="B21" s="114">
        <v>27511.91</v>
      </c>
      <c r="C21" s="115">
        <v>1574.47</v>
      </c>
      <c r="D21" s="115">
        <v>6957.3700000000099</v>
      </c>
      <c r="E21" s="115">
        <v>14884.21</v>
      </c>
      <c r="F21" s="115">
        <v>563.78</v>
      </c>
      <c r="G21" s="115">
        <v>2.46</v>
      </c>
      <c r="H21" s="115">
        <v>3529.62</v>
      </c>
      <c r="I21" s="114">
        <v>0</v>
      </c>
    </row>
    <row r="22" spans="1:9" ht="16.5" customHeight="1" x14ac:dyDescent="0.3">
      <c r="A22" s="46" t="s">
        <v>237</v>
      </c>
      <c r="B22" s="113">
        <v>2876.05</v>
      </c>
      <c r="C22" s="32">
        <v>1031.8699999999999</v>
      </c>
      <c r="D22" s="32">
        <v>668.82</v>
      </c>
      <c r="E22" s="32">
        <v>267.98</v>
      </c>
      <c r="F22" s="32">
        <v>747.57</v>
      </c>
      <c r="G22" s="32">
        <v>0</v>
      </c>
      <c r="H22" s="32">
        <v>1.64</v>
      </c>
      <c r="I22" s="113">
        <v>158.16999999999999</v>
      </c>
    </row>
    <row r="23" spans="1:9" ht="16.5" customHeight="1" x14ac:dyDescent="0.3">
      <c r="A23" s="46" t="s">
        <v>238</v>
      </c>
      <c r="B23" s="114">
        <v>786791</v>
      </c>
      <c r="C23" s="115">
        <v>131739</v>
      </c>
      <c r="D23" s="115">
        <v>160856</v>
      </c>
      <c r="E23" s="115">
        <v>78192</v>
      </c>
      <c r="F23" s="115">
        <v>401473</v>
      </c>
      <c r="G23" s="115">
        <v>0</v>
      </c>
      <c r="H23" s="115">
        <v>0</v>
      </c>
      <c r="I23" s="114">
        <v>14531</v>
      </c>
    </row>
    <row r="24" spans="1:9" ht="16.5" customHeight="1" x14ac:dyDescent="0.3">
      <c r="A24" s="46" t="s">
        <v>239</v>
      </c>
      <c r="B24" s="113">
        <v>252.28387056</v>
      </c>
      <c r="C24" s="32">
        <v>8.7810000000000006</v>
      </c>
      <c r="D24" s="32">
        <v>107.569</v>
      </c>
      <c r="E24" s="32">
        <v>79.696870559999994</v>
      </c>
      <c r="F24" s="32">
        <v>3.0449999999999999</v>
      </c>
      <c r="G24" s="32">
        <v>0</v>
      </c>
      <c r="H24" s="32">
        <v>0.2</v>
      </c>
      <c r="I24" s="113">
        <v>52.991999999999997</v>
      </c>
    </row>
    <row r="25" spans="1:9" ht="16.5" customHeight="1" x14ac:dyDescent="0.3">
      <c r="A25" s="46" t="s">
        <v>240</v>
      </c>
      <c r="B25" s="114">
        <v>2291</v>
      </c>
      <c r="C25" s="115">
        <v>1542</v>
      </c>
      <c r="D25" s="115">
        <v>608</v>
      </c>
      <c r="E25" s="115">
        <v>131</v>
      </c>
      <c r="F25" s="115">
        <v>0</v>
      </c>
      <c r="G25" s="115">
        <v>0</v>
      </c>
      <c r="H25" s="115">
        <v>0</v>
      </c>
      <c r="I25" s="114">
        <v>10</v>
      </c>
    </row>
    <row r="26" spans="1:9" ht="16.5" customHeight="1" x14ac:dyDescent="0.3">
      <c r="A26" s="46" t="s">
        <v>241</v>
      </c>
      <c r="B26" s="113">
        <v>112346</v>
      </c>
      <c r="C26" s="32">
        <v>42419</v>
      </c>
      <c r="D26" s="32">
        <v>48117</v>
      </c>
      <c r="E26" s="32">
        <v>4632</v>
      </c>
      <c r="F26" s="32">
        <v>16402</v>
      </c>
      <c r="G26" s="32">
        <v>0</v>
      </c>
      <c r="H26" s="32">
        <v>0</v>
      </c>
      <c r="I26" s="113">
        <v>776</v>
      </c>
    </row>
    <row r="27" spans="1:9" ht="16.5" customHeight="1" x14ac:dyDescent="0.3">
      <c r="A27" s="46" t="s">
        <v>242</v>
      </c>
      <c r="B27" s="114">
        <v>16987.099999999999</v>
      </c>
      <c r="C27" s="115">
        <v>7115.5879999999997</v>
      </c>
      <c r="D27" s="115">
        <v>2092.4989999999998</v>
      </c>
      <c r="E27" s="115">
        <v>2371.7510000000002</v>
      </c>
      <c r="F27" s="115">
        <v>4610.6819999999998</v>
      </c>
      <c r="G27" s="115">
        <v>0</v>
      </c>
      <c r="H27" s="115">
        <v>381.06599999999997</v>
      </c>
      <c r="I27" s="114">
        <v>415.51400000000001</v>
      </c>
    </row>
    <row r="28" spans="1:9" ht="16.5" customHeight="1" x14ac:dyDescent="0.3">
      <c r="A28" s="46" t="s">
        <v>243</v>
      </c>
      <c r="B28" s="113">
        <v>1620.371724028</v>
      </c>
      <c r="C28" s="32">
        <v>121.455621229</v>
      </c>
      <c r="D28" s="32">
        <v>169.29840149</v>
      </c>
      <c r="E28" s="32">
        <v>252.095548839</v>
      </c>
      <c r="F28" s="32">
        <v>12.23361118</v>
      </c>
      <c r="G28" s="32">
        <v>0</v>
      </c>
      <c r="H28" s="32">
        <v>0</v>
      </c>
      <c r="I28" s="113">
        <v>1065.28854129</v>
      </c>
    </row>
    <row r="29" spans="1:9" ht="16.5" customHeight="1" x14ac:dyDescent="0.3">
      <c r="A29" s="46" t="s">
        <v>244</v>
      </c>
      <c r="B29" s="114">
        <v>1787.9</v>
      </c>
      <c r="C29" s="115">
        <v>24.6</v>
      </c>
      <c r="D29" s="115">
        <v>681</v>
      </c>
      <c r="E29" s="115">
        <v>113.1</v>
      </c>
      <c r="F29" s="115">
        <v>27</v>
      </c>
      <c r="G29" s="115">
        <v>39.6</v>
      </c>
      <c r="H29" s="115">
        <v>35.5</v>
      </c>
      <c r="I29" s="114">
        <v>867.1</v>
      </c>
    </row>
    <row r="30" spans="1:9" ht="16.5" customHeight="1" x14ac:dyDescent="0.3">
      <c r="A30" s="46" t="s">
        <v>245</v>
      </c>
      <c r="B30" s="113">
        <v>341.21199999999999</v>
      </c>
      <c r="C30" s="32">
        <v>30.885000000000002</v>
      </c>
      <c r="D30" s="32">
        <v>131.81299999999999</v>
      </c>
      <c r="E30" s="32">
        <v>176.29300000000001</v>
      </c>
      <c r="F30" s="32">
        <v>2.2210000000000001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246</v>
      </c>
      <c r="B31" s="114">
        <v>188.2894</v>
      </c>
      <c r="C31" s="115">
        <v>114.5277</v>
      </c>
      <c r="D31" s="115">
        <v>18.7394</v>
      </c>
      <c r="E31" s="115">
        <v>41.31</v>
      </c>
      <c r="F31" s="115">
        <v>13.5078</v>
      </c>
      <c r="G31" s="115">
        <v>0</v>
      </c>
      <c r="H31" s="115">
        <v>0</v>
      </c>
      <c r="I31" s="114">
        <v>0.20449999999999999</v>
      </c>
    </row>
    <row r="32" spans="1:9" ht="16.5" customHeight="1" x14ac:dyDescent="0.3">
      <c r="A32" s="46" t="s">
        <v>247</v>
      </c>
      <c r="B32" s="113">
        <v>33899</v>
      </c>
      <c r="C32" s="32">
        <v>9399</v>
      </c>
      <c r="D32" s="32">
        <v>9978</v>
      </c>
      <c r="E32" s="32">
        <v>8881</v>
      </c>
      <c r="F32" s="32">
        <v>3760</v>
      </c>
      <c r="G32" s="32">
        <v>146</v>
      </c>
      <c r="H32" s="32">
        <v>1735</v>
      </c>
      <c r="I32" s="113">
        <v>0</v>
      </c>
    </row>
    <row r="33" spans="1:9" ht="16.5" customHeight="1" x14ac:dyDescent="0.3">
      <c r="A33" s="46" t="s">
        <v>248</v>
      </c>
      <c r="B33" s="114">
        <v>153849</v>
      </c>
      <c r="C33" s="115">
        <v>89305</v>
      </c>
      <c r="D33" s="115">
        <v>23430</v>
      </c>
      <c r="E33" s="115">
        <v>22393</v>
      </c>
      <c r="F33" s="115">
        <v>18664</v>
      </c>
      <c r="G33" s="115">
        <v>0</v>
      </c>
      <c r="H33" s="115">
        <v>57</v>
      </c>
      <c r="I33" s="114">
        <v>0</v>
      </c>
    </row>
    <row r="34" spans="1:9" ht="16.5" customHeight="1" x14ac:dyDescent="0.3">
      <c r="A34" s="46" t="s">
        <v>249</v>
      </c>
      <c r="B34" s="113">
        <v>34967.710311522998</v>
      </c>
      <c r="C34" s="32">
        <v>11154.8281367091</v>
      </c>
      <c r="D34" s="32">
        <v>9043.3761139294093</v>
      </c>
      <c r="E34" s="32">
        <v>5897.1889702583003</v>
      </c>
      <c r="F34" s="32">
        <v>8872.3170906262003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250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251</v>
      </c>
      <c r="B36" s="113">
        <v>70869.668399999995</v>
      </c>
      <c r="C36" s="32">
        <v>33707.059200000003</v>
      </c>
      <c r="D36" s="32">
        <v>16848.157999999999</v>
      </c>
      <c r="E36" s="32">
        <v>6040.9411</v>
      </c>
      <c r="F36" s="32">
        <v>3502.8101000000001</v>
      </c>
      <c r="G36" s="32">
        <v>6.9024999999999999</v>
      </c>
      <c r="H36" s="32">
        <v>6224.62</v>
      </c>
      <c r="I36" s="113">
        <v>4539.1774999999998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EmY1fdsZ2AFZYgva3nCMOB8Mq21T2Asx8hbfHocIoh5nQsAZ1owQMp8WU3mkHetzAZBxFLIWwJOhlHrlMG9SEQ==" saltValue="9Qlf4sWqFuvDgva5oP0J1Q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38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Contents'!C21</f>
        <v>Table 2.9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Contents'!A21&amp;", "&amp;'Table of Contents'!A3</f>
        <v>UCITS: Total Sales of ETFs and Funds of Funds, 2017:Q1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4.5235729999999998</v>
      </c>
      <c r="C10" s="94">
        <v>4.5235729999999998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1452.9093330000001</v>
      </c>
      <c r="H13" s="102">
        <v>0</v>
      </c>
      <c r="I13" s="102">
        <v>0</v>
      </c>
      <c r="J13" s="102">
        <v>0</v>
      </c>
      <c r="K13" s="6">
        <v>1452.9093330000001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5280.1620000000003</v>
      </c>
      <c r="H14" s="94">
        <v>1520.261</v>
      </c>
      <c r="I14" s="94">
        <v>947.68399999999997</v>
      </c>
      <c r="J14" s="94">
        <v>2812.2170000000001</v>
      </c>
      <c r="K14" s="100">
        <v>0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43867</v>
      </c>
      <c r="C20" s="94">
        <v>23774</v>
      </c>
      <c r="D20" s="94">
        <v>18264</v>
      </c>
      <c r="E20" s="100">
        <v>1828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2111.87</v>
      </c>
      <c r="H21" s="102">
        <v>24.87</v>
      </c>
      <c r="I21" s="102">
        <v>94.12</v>
      </c>
      <c r="J21" s="102">
        <v>1992.88</v>
      </c>
      <c r="K21" s="6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5.58</v>
      </c>
      <c r="H22" s="94">
        <v>0</v>
      </c>
      <c r="I22" s="94">
        <v>1.39</v>
      </c>
      <c r="J22" s="94">
        <v>0</v>
      </c>
      <c r="K22" s="100">
        <v>4.1900000000000004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12244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1.2999999999999999E-2</v>
      </c>
      <c r="H24" s="94">
        <v>0</v>
      </c>
      <c r="I24" s="94">
        <v>0</v>
      </c>
      <c r="J24" s="94">
        <v>0</v>
      </c>
      <c r="K24" s="100">
        <v>1.2999999999999999E-2</v>
      </c>
    </row>
    <row r="25" spans="1:11" ht="16.5" customHeight="1" x14ac:dyDescent="0.3">
      <c r="A25" s="46" t="s">
        <v>240</v>
      </c>
      <c r="B25" s="6">
        <v>52</v>
      </c>
      <c r="C25" s="102">
        <v>0</v>
      </c>
      <c r="D25" s="102">
        <v>0</v>
      </c>
      <c r="E25" s="6">
        <v>0</v>
      </c>
      <c r="F25" s="108"/>
      <c r="G25" s="6">
        <v>27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376.92399999999998</v>
      </c>
      <c r="H27" s="102">
        <v>62.273000000000003</v>
      </c>
      <c r="I27" s="102">
        <v>1.53</v>
      </c>
      <c r="J27" s="102">
        <v>36.472999999999999</v>
      </c>
      <c r="K27" s="6">
        <v>276.64800000000002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216.219810819</v>
      </c>
      <c r="H28" s="94">
        <v>0</v>
      </c>
      <c r="I28" s="94">
        <v>0</v>
      </c>
      <c r="J28" s="94">
        <v>216.219810819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2.9670000000000001</v>
      </c>
      <c r="H31" s="102">
        <v>2.9651000000000001</v>
      </c>
      <c r="I31" s="102">
        <v>0</v>
      </c>
      <c r="J31" s="102">
        <v>1.9E-3</v>
      </c>
      <c r="K31" s="6">
        <v>0</v>
      </c>
    </row>
    <row r="32" spans="1:11" ht="16.5" customHeight="1" x14ac:dyDescent="0.3">
      <c r="A32" s="46" t="s">
        <v>247</v>
      </c>
      <c r="B32" s="100">
        <v>24</v>
      </c>
      <c r="C32" s="94">
        <v>24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1973</v>
      </c>
      <c r="C33" s="102">
        <v>1973</v>
      </c>
      <c r="D33" s="102">
        <v>0</v>
      </c>
      <c r="E33" s="6">
        <v>0</v>
      </c>
      <c r="F33" s="108"/>
      <c r="G33" s="6">
        <v>15579</v>
      </c>
      <c r="H33" s="102">
        <v>3333</v>
      </c>
      <c r="I33" s="102">
        <v>4117</v>
      </c>
      <c r="J33" s="102">
        <v>8129</v>
      </c>
      <c r="K33" s="6">
        <v>0</v>
      </c>
    </row>
    <row r="34" spans="1:11" ht="16.5" customHeight="1" x14ac:dyDescent="0.3">
      <c r="A34" s="46" t="s">
        <v>249</v>
      </c>
      <c r="B34" s="100">
        <v>690.65341352542305</v>
      </c>
      <c r="C34" s="94">
        <v>563.74651927202297</v>
      </c>
      <c r="D34" s="94">
        <v>0</v>
      </c>
      <c r="E34" s="100">
        <v>126.9068942534</v>
      </c>
      <c r="F34" s="108"/>
      <c r="G34" s="100">
        <v>909.09125022128705</v>
      </c>
      <c r="H34" s="94">
        <v>153.208725179753</v>
      </c>
      <c r="I34" s="94">
        <v>362.634929429154</v>
      </c>
      <c r="J34" s="94">
        <v>260.86983999237998</v>
      </c>
      <c r="K34" s="100">
        <v>132.37775561999999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3623.2341999999999</v>
      </c>
      <c r="H36" s="94">
        <v>392.7912</v>
      </c>
      <c r="I36" s="94">
        <v>265.13260000000002</v>
      </c>
      <c r="J36" s="94">
        <v>1717.1751999999999</v>
      </c>
      <c r="K36" s="100">
        <v>1248.1351999999999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RPeQhFudRLrS1QLz75w2GNdpH3QB5uTnldEHu7Y4gsiHNTuGN3jVtCXsq/c/0KjORPVcfZ8sRorxy9f0D2lIjg==" saltValue="H46XC8D+qKvdZWI76hPBxg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37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Contents'!C24</f>
        <v>Table 2.10</v>
      </c>
      <c r="B1" s="168"/>
      <c r="C1" s="40"/>
    </row>
    <row r="2" spans="1:9" ht="16.5" customHeight="1" x14ac:dyDescent="0.3">
      <c r="A2" s="4" t="str">
        <f>"UCITS: "&amp;'Table of Contents'!A24&amp;", "&amp;'Table of Contents'!A3</f>
        <v>UCITS: Total Redemptions, 2017:Q1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223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225</v>
      </c>
      <c r="B10" s="113">
        <v>41.89668142</v>
      </c>
      <c r="C10" s="32">
        <v>4.2790819400000002</v>
      </c>
      <c r="D10" s="32">
        <v>2.6667540399999998</v>
      </c>
      <c r="E10" s="32">
        <v>18.471611530000001</v>
      </c>
      <c r="F10" s="32">
        <v>16.479233910000001</v>
      </c>
      <c r="G10" s="32">
        <v>0</v>
      </c>
      <c r="H10" s="32">
        <v>0</v>
      </c>
      <c r="I10" s="113">
        <v>0</v>
      </c>
    </row>
    <row r="11" spans="1:9" ht="16.5" customHeight="1" x14ac:dyDescent="0.3">
      <c r="A11" s="46" t="s">
        <v>226</v>
      </c>
      <c r="B11" s="114">
        <v>5807.3</v>
      </c>
      <c r="C11" s="115">
        <v>269.38</v>
      </c>
      <c r="D11" s="115">
        <v>421.57</v>
      </c>
      <c r="E11" s="115">
        <v>53.56</v>
      </c>
      <c r="F11" s="115">
        <v>5021.8999999999996</v>
      </c>
      <c r="G11" s="115">
        <v>0</v>
      </c>
      <c r="H11" s="115">
        <v>0</v>
      </c>
      <c r="I11" s="114">
        <v>40.89</v>
      </c>
    </row>
    <row r="12" spans="1:9" ht="16.5" customHeight="1" x14ac:dyDescent="0.3">
      <c r="A12" s="46" t="s">
        <v>227</v>
      </c>
      <c r="B12" s="113">
        <v>2</v>
      </c>
      <c r="C12" s="32">
        <v>0</v>
      </c>
      <c r="D12" s="32">
        <v>1</v>
      </c>
      <c r="E12" s="32">
        <v>1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228</v>
      </c>
      <c r="B13" s="114">
        <v>13591.86377</v>
      </c>
      <c r="C13" s="115">
        <v>1536.788916</v>
      </c>
      <c r="D13" s="115">
        <v>6664.6402589999998</v>
      </c>
      <c r="E13" s="115">
        <v>4788.2929599999998</v>
      </c>
      <c r="F13" s="115">
        <v>40.157722919999998</v>
      </c>
      <c r="G13" s="115">
        <v>3.0295411799999998</v>
      </c>
      <c r="H13" s="115">
        <v>0</v>
      </c>
      <c r="I13" s="114">
        <v>558.9543678</v>
      </c>
    </row>
    <row r="14" spans="1:9" ht="16.5" customHeight="1" x14ac:dyDescent="0.3">
      <c r="A14" s="46" t="s">
        <v>229</v>
      </c>
      <c r="B14" s="113">
        <v>67866.714999999997</v>
      </c>
      <c r="C14" s="32">
        <v>24303.186000000002</v>
      </c>
      <c r="D14" s="32">
        <v>42926.336000000003</v>
      </c>
      <c r="E14" s="32">
        <v>601.01700000000005</v>
      </c>
      <c r="F14" s="32">
        <v>35.4</v>
      </c>
      <c r="G14" s="32">
        <v>0</v>
      </c>
      <c r="H14" s="32">
        <v>0</v>
      </c>
      <c r="I14" s="113">
        <v>0.77600000000000002</v>
      </c>
    </row>
    <row r="15" spans="1:9" ht="16.5" customHeight="1" x14ac:dyDescent="0.3">
      <c r="A15" s="46" t="s">
        <v>230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232</v>
      </c>
      <c r="B17" s="114">
        <v>0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4">
        <v>0</v>
      </c>
    </row>
    <row r="18" spans="1:9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234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235</v>
      </c>
      <c r="B20" s="113">
        <v>837810</v>
      </c>
      <c r="C20" s="32">
        <v>53743</v>
      </c>
      <c r="D20" s="32">
        <v>47107</v>
      </c>
      <c r="E20" s="32">
        <v>7654</v>
      </c>
      <c r="F20" s="32">
        <v>724354</v>
      </c>
      <c r="G20" s="32">
        <v>0</v>
      </c>
      <c r="H20" s="32">
        <v>0</v>
      </c>
      <c r="I20" s="113">
        <v>4953</v>
      </c>
    </row>
    <row r="21" spans="1:9" ht="16.5" customHeight="1" x14ac:dyDescent="0.3">
      <c r="A21" s="46" t="s">
        <v>236</v>
      </c>
      <c r="B21" s="114">
        <v>24524.5</v>
      </c>
      <c r="C21" s="115">
        <v>1896.21</v>
      </c>
      <c r="D21" s="115">
        <v>4580.67</v>
      </c>
      <c r="E21" s="115">
        <v>10474.23</v>
      </c>
      <c r="F21" s="115">
        <v>1120.77</v>
      </c>
      <c r="G21" s="115">
        <v>87.62</v>
      </c>
      <c r="H21" s="115">
        <v>6365</v>
      </c>
      <c r="I21" s="114">
        <v>0</v>
      </c>
    </row>
    <row r="22" spans="1:9" ht="16.5" customHeight="1" x14ac:dyDescent="0.3">
      <c r="A22" s="46" t="s">
        <v>237</v>
      </c>
      <c r="B22" s="113">
        <v>2357.35</v>
      </c>
      <c r="C22" s="32">
        <v>834.52</v>
      </c>
      <c r="D22" s="32">
        <v>549.46</v>
      </c>
      <c r="E22" s="32">
        <v>206.67</v>
      </c>
      <c r="F22" s="32">
        <v>641.12</v>
      </c>
      <c r="G22" s="32">
        <v>0</v>
      </c>
      <c r="H22" s="32">
        <v>0.23</v>
      </c>
      <c r="I22" s="113">
        <v>125.35</v>
      </c>
    </row>
    <row r="23" spans="1:9" ht="16.5" customHeight="1" x14ac:dyDescent="0.3">
      <c r="A23" s="46" t="s">
        <v>238</v>
      </c>
      <c r="B23" s="114">
        <v>725000</v>
      </c>
      <c r="C23" s="115">
        <v>130226</v>
      </c>
      <c r="D23" s="115">
        <v>136519</v>
      </c>
      <c r="E23" s="115">
        <v>59516</v>
      </c>
      <c r="F23" s="115">
        <v>388609</v>
      </c>
      <c r="G23" s="115">
        <v>0</v>
      </c>
      <c r="H23" s="115">
        <v>0</v>
      </c>
      <c r="I23" s="114">
        <v>10130</v>
      </c>
    </row>
    <row r="24" spans="1:9" ht="16.5" customHeight="1" x14ac:dyDescent="0.3">
      <c r="A24" s="46" t="s">
        <v>239</v>
      </c>
      <c r="B24" s="113">
        <v>273.49387700070099</v>
      </c>
      <c r="C24" s="32">
        <v>18.768847000000001</v>
      </c>
      <c r="D24" s="32">
        <v>66.528000000000006</v>
      </c>
      <c r="E24" s="32">
        <v>157.221</v>
      </c>
      <c r="F24" s="32">
        <v>5.859</v>
      </c>
      <c r="G24" s="32">
        <v>0</v>
      </c>
      <c r="H24" s="32">
        <v>0.11799999999999999</v>
      </c>
      <c r="I24" s="113">
        <v>24.999030000700799</v>
      </c>
    </row>
    <row r="25" spans="1:9" ht="16.5" customHeight="1" x14ac:dyDescent="0.3">
      <c r="A25" s="46" t="s">
        <v>240</v>
      </c>
      <c r="B25" s="114">
        <v>4022</v>
      </c>
      <c r="C25" s="115">
        <v>2581</v>
      </c>
      <c r="D25" s="115">
        <v>1364</v>
      </c>
      <c r="E25" s="115">
        <v>63</v>
      </c>
      <c r="F25" s="115">
        <v>0</v>
      </c>
      <c r="G25" s="115">
        <v>0</v>
      </c>
      <c r="H25" s="115">
        <v>0</v>
      </c>
      <c r="I25" s="114">
        <v>14</v>
      </c>
    </row>
    <row r="26" spans="1:9" ht="16.5" customHeight="1" x14ac:dyDescent="0.3">
      <c r="A26" s="46" t="s">
        <v>241</v>
      </c>
      <c r="B26" s="113">
        <v>83579</v>
      </c>
      <c r="C26" s="32">
        <v>29690</v>
      </c>
      <c r="D26" s="32">
        <v>35475</v>
      </c>
      <c r="E26" s="32">
        <v>3110</v>
      </c>
      <c r="F26" s="32">
        <v>14893</v>
      </c>
      <c r="G26" s="32">
        <v>0</v>
      </c>
      <c r="H26" s="32">
        <v>0</v>
      </c>
      <c r="I26" s="113">
        <v>411</v>
      </c>
    </row>
    <row r="27" spans="1:9" ht="16.5" customHeight="1" x14ac:dyDescent="0.3">
      <c r="A27" s="46" t="s">
        <v>242</v>
      </c>
      <c r="B27" s="114">
        <v>16346.665000000001</v>
      </c>
      <c r="C27" s="115">
        <v>6839.51</v>
      </c>
      <c r="D27" s="115">
        <v>2300.3110000000001</v>
      </c>
      <c r="E27" s="115">
        <v>2170.4369999999999</v>
      </c>
      <c r="F27" s="115">
        <v>4281.2389999999996</v>
      </c>
      <c r="G27" s="115">
        <v>0</v>
      </c>
      <c r="H27" s="115">
        <v>352.33300000000003</v>
      </c>
      <c r="I27" s="114">
        <v>402.83499999999998</v>
      </c>
    </row>
    <row r="28" spans="1:9" ht="16.5" customHeight="1" x14ac:dyDescent="0.3">
      <c r="A28" s="46" t="s">
        <v>243</v>
      </c>
      <c r="B28" s="113">
        <v>941.60238677799998</v>
      </c>
      <c r="C28" s="32">
        <v>83.262110909</v>
      </c>
      <c r="D28" s="32">
        <v>143.73904539</v>
      </c>
      <c r="E28" s="32">
        <v>177.55587989899999</v>
      </c>
      <c r="F28" s="32">
        <v>36.440563750000003</v>
      </c>
      <c r="G28" s="32">
        <v>0</v>
      </c>
      <c r="H28" s="32">
        <v>0</v>
      </c>
      <c r="I28" s="113">
        <v>500.60478683000002</v>
      </c>
    </row>
    <row r="29" spans="1:9" ht="16.5" customHeight="1" x14ac:dyDescent="0.3">
      <c r="A29" s="46" t="s">
        <v>244</v>
      </c>
      <c r="B29" s="114">
        <v>1613.9</v>
      </c>
      <c r="C29" s="115">
        <v>11.2</v>
      </c>
      <c r="D29" s="115">
        <v>727.6</v>
      </c>
      <c r="E29" s="115">
        <v>12.4</v>
      </c>
      <c r="F29" s="115">
        <v>15.1</v>
      </c>
      <c r="G29" s="115">
        <v>30.5</v>
      </c>
      <c r="H29" s="115">
        <v>22.5</v>
      </c>
      <c r="I29" s="114">
        <v>794.6</v>
      </c>
    </row>
    <row r="30" spans="1:9" ht="16.5" customHeight="1" x14ac:dyDescent="0.3">
      <c r="A30" s="46" t="s">
        <v>245</v>
      </c>
      <c r="B30" s="113">
        <v>293.45400000000001</v>
      </c>
      <c r="C30" s="32">
        <v>80.453999999999994</v>
      </c>
      <c r="D30" s="32">
        <v>107.669</v>
      </c>
      <c r="E30" s="32">
        <v>102.105</v>
      </c>
      <c r="F30" s="32">
        <v>3.226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246</v>
      </c>
      <c r="B31" s="114">
        <v>168.1311</v>
      </c>
      <c r="C31" s="115">
        <v>78.240600000000001</v>
      </c>
      <c r="D31" s="115">
        <v>21.660900000000002</v>
      </c>
      <c r="E31" s="115">
        <v>20.551500000000001</v>
      </c>
      <c r="F31" s="115">
        <v>47.678100000000001</v>
      </c>
      <c r="G31" s="115">
        <v>0</v>
      </c>
      <c r="H31" s="115">
        <v>0</v>
      </c>
      <c r="I31" s="114">
        <v>0</v>
      </c>
    </row>
    <row r="32" spans="1:9" ht="16.5" customHeight="1" x14ac:dyDescent="0.3">
      <c r="A32" s="46" t="s">
        <v>247</v>
      </c>
      <c r="B32" s="113">
        <v>28048</v>
      </c>
      <c r="C32" s="32">
        <v>4463</v>
      </c>
      <c r="D32" s="32">
        <v>11755</v>
      </c>
      <c r="E32" s="32">
        <v>6304</v>
      </c>
      <c r="F32" s="32">
        <v>4317</v>
      </c>
      <c r="G32" s="32">
        <v>257</v>
      </c>
      <c r="H32" s="32">
        <v>952</v>
      </c>
      <c r="I32" s="113">
        <v>0</v>
      </c>
    </row>
    <row r="33" spans="1:9" ht="16.5" customHeight="1" x14ac:dyDescent="0.3">
      <c r="A33" s="46" t="s">
        <v>248</v>
      </c>
      <c r="B33" s="114">
        <v>133700</v>
      </c>
      <c r="C33" s="115">
        <v>74922</v>
      </c>
      <c r="D33" s="115">
        <v>18744</v>
      </c>
      <c r="E33" s="115">
        <v>17260</v>
      </c>
      <c r="F33" s="115">
        <v>22654</v>
      </c>
      <c r="G33" s="115">
        <v>0</v>
      </c>
      <c r="H33" s="115">
        <v>120</v>
      </c>
      <c r="I33" s="114">
        <v>0</v>
      </c>
    </row>
    <row r="34" spans="1:9" ht="16.5" customHeight="1" x14ac:dyDescent="0.3">
      <c r="A34" s="46" t="s">
        <v>249</v>
      </c>
      <c r="B34" s="113">
        <v>32286.026248359402</v>
      </c>
      <c r="C34" s="32">
        <v>11960.854333605599</v>
      </c>
      <c r="D34" s="32">
        <v>6813.4905285475197</v>
      </c>
      <c r="E34" s="32">
        <v>4829.2678505223003</v>
      </c>
      <c r="F34" s="32">
        <v>8682.4135356839597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250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251</v>
      </c>
      <c r="B36" s="113">
        <v>58865.9908</v>
      </c>
      <c r="C36" s="32">
        <v>34041.081400000003</v>
      </c>
      <c r="D36" s="32">
        <v>11633.2585</v>
      </c>
      <c r="E36" s="32">
        <v>4072.9047</v>
      </c>
      <c r="F36" s="32">
        <v>2207.3915999999999</v>
      </c>
      <c r="G36" s="32">
        <v>20.774699999999999</v>
      </c>
      <c r="H36" s="32">
        <v>3957.7750000000001</v>
      </c>
      <c r="I36" s="113">
        <v>2932.8049000000001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4GRCnwuYIDTl2Zgfgli6FhWhXQF29IgRB76zZWJRx/h1tJZSxZgLMGx4lMQEHzr84y0swPvVFGvCfuw4RntYlQ==" saltValue="MGkk/Xz1bFmT3f2iboniQg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38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Contents'!C25</f>
        <v>Table 2.11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Contents'!A25&amp;", "&amp;'Table of Contents'!A3</f>
        <v>UCITS: Total Redemptions of ETFs and Funds of Funds, 2017:Q1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1.49431398</v>
      </c>
      <c r="C10" s="94">
        <v>1.49431398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558.9543678</v>
      </c>
      <c r="H13" s="102">
        <v>0</v>
      </c>
      <c r="I13" s="102">
        <v>0</v>
      </c>
      <c r="J13" s="102">
        <v>0</v>
      </c>
      <c r="K13" s="6">
        <v>558.9543678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369.12599999999998</v>
      </c>
      <c r="H14" s="94">
        <v>79.135999999999996</v>
      </c>
      <c r="I14" s="94">
        <v>138.80000000000001</v>
      </c>
      <c r="J14" s="94">
        <v>151.19</v>
      </c>
      <c r="K14" s="100">
        <v>0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27160</v>
      </c>
      <c r="C20" s="94">
        <v>14410</v>
      </c>
      <c r="D20" s="94">
        <v>12335</v>
      </c>
      <c r="E20" s="100">
        <v>414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3494.16</v>
      </c>
      <c r="H21" s="102">
        <v>14.08</v>
      </c>
      <c r="I21" s="102">
        <v>121.09</v>
      </c>
      <c r="J21" s="102">
        <v>3358.99</v>
      </c>
      <c r="K21" s="6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17.260000000000002</v>
      </c>
      <c r="H22" s="94">
        <v>0</v>
      </c>
      <c r="I22" s="94">
        <v>1.23</v>
      </c>
      <c r="J22" s="94">
        <v>0</v>
      </c>
      <c r="K22" s="100">
        <v>16.03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8742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4.3999999999999997E-2</v>
      </c>
      <c r="H24" s="94">
        <v>0</v>
      </c>
      <c r="I24" s="94">
        <v>0</v>
      </c>
      <c r="J24" s="94">
        <v>0</v>
      </c>
      <c r="K24" s="100">
        <v>4.3999999999999997E-2</v>
      </c>
    </row>
    <row r="25" spans="1:11" ht="16.5" customHeight="1" x14ac:dyDescent="0.3">
      <c r="A25" s="46" t="s">
        <v>240</v>
      </c>
      <c r="B25" s="6">
        <v>206</v>
      </c>
      <c r="C25" s="102">
        <v>0</v>
      </c>
      <c r="D25" s="102">
        <v>0</v>
      </c>
      <c r="E25" s="6">
        <v>0</v>
      </c>
      <c r="F25" s="108"/>
      <c r="G25" s="6">
        <v>133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503.892</v>
      </c>
      <c r="H27" s="102">
        <v>81.933999999999997</v>
      </c>
      <c r="I27" s="102">
        <v>3.161</v>
      </c>
      <c r="J27" s="102">
        <v>116.127</v>
      </c>
      <c r="K27" s="6">
        <v>302.67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144.39297960900001</v>
      </c>
      <c r="H28" s="94">
        <v>0</v>
      </c>
      <c r="I28" s="94">
        <v>0</v>
      </c>
      <c r="J28" s="94">
        <v>144.39297960900001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2.6696</v>
      </c>
      <c r="H31" s="102">
        <v>2.6696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12</v>
      </c>
      <c r="C32" s="94">
        <v>12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3">
      <c r="A33" s="46" t="s">
        <v>248</v>
      </c>
      <c r="B33" s="6">
        <v>2295</v>
      </c>
      <c r="C33" s="102">
        <v>2295</v>
      </c>
      <c r="D33" s="102">
        <v>0</v>
      </c>
      <c r="E33" s="6">
        <v>0</v>
      </c>
      <c r="F33" s="108"/>
      <c r="G33" s="6">
        <v>11220</v>
      </c>
      <c r="H33" s="102">
        <v>3277</v>
      </c>
      <c r="I33" s="102">
        <v>4266</v>
      </c>
      <c r="J33" s="102">
        <v>3677</v>
      </c>
      <c r="K33" s="6">
        <v>0</v>
      </c>
    </row>
    <row r="34" spans="1:12" ht="16.5" customHeight="1" x14ac:dyDescent="0.3">
      <c r="A34" s="46" t="s">
        <v>249</v>
      </c>
      <c r="B34" s="100">
        <v>189.03428908979001</v>
      </c>
      <c r="C34" s="94">
        <v>136.83338785488999</v>
      </c>
      <c r="D34" s="94">
        <v>0</v>
      </c>
      <c r="E34" s="100">
        <v>52.200901234900002</v>
      </c>
      <c r="F34" s="108"/>
      <c r="G34" s="100">
        <v>861.841257920418</v>
      </c>
      <c r="H34" s="94">
        <v>68.356900335546996</v>
      </c>
      <c r="I34" s="94">
        <v>471.15850657874898</v>
      </c>
      <c r="J34" s="94">
        <v>107.837267016122</v>
      </c>
      <c r="K34" s="100">
        <v>214.48858399</v>
      </c>
    </row>
    <row r="35" spans="1:12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1373.5279</v>
      </c>
      <c r="H36" s="94">
        <v>243.44669999999999</v>
      </c>
      <c r="I36" s="94">
        <v>132.23390000000001</v>
      </c>
      <c r="J36" s="94">
        <v>750.2269</v>
      </c>
      <c r="K36" s="100">
        <v>247.62039999999999</v>
      </c>
      <c r="L36" s="6"/>
    </row>
    <row r="37" spans="1:12" ht="16.5" customHeight="1" x14ac:dyDescent="0.3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KfGUa0oMc+7AAi+/Pd9GrJCfp06zSyXi3K8YJZvrWTku5IY+IArLQKwZD9YudNVmL01F/ZhRnA28su5TjcbtIQ==" saltValue="sFiMVkJ8Ej3KYwSX6cF4fQ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L37"/>
  <sheetViews>
    <sheetView showGridLines="0" showZeros="0" zoomScale="85" zoomScaleNormal="85" workbookViewId="0">
      <selection activeCell="K37" sqref="K3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Contents'!B9</f>
        <v>Table 1.3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Contents'!A9&amp;", "&amp;'Table of Contents'!A3</f>
        <v>Total Net Assets, Net Sales and Number of Funds of Funds, 2017:Q1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156">
        <v>31893.16</v>
      </c>
      <c r="C8" s="157">
        <v>15237.718000000001</v>
      </c>
      <c r="D8" s="156">
        <v>16655.441999999999</v>
      </c>
      <c r="E8" s="108"/>
      <c r="F8" s="156">
        <v>261.39799999999997</v>
      </c>
      <c r="G8" s="157">
        <v>335.01499999999999</v>
      </c>
      <c r="H8" s="156">
        <v>-73.617000000000004</v>
      </c>
      <c r="I8" s="155"/>
      <c r="J8" s="156">
        <v>450</v>
      </c>
      <c r="K8" s="157">
        <v>216</v>
      </c>
      <c r="L8" s="156">
        <v>234</v>
      </c>
    </row>
    <row r="9" spans="1:12" ht="16.5" customHeight="1" x14ac:dyDescent="0.3">
      <c r="A9" s="46" t="s">
        <v>224</v>
      </c>
      <c r="B9" s="122">
        <v>50101.130220270003</v>
      </c>
      <c r="C9" s="123">
        <v>32792.520604030004</v>
      </c>
      <c r="D9" s="122">
        <v>17308.609616239999</v>
      </c>
      <c r="E9" s="108"/>
      <c r="F9" s="122">
        <v>0</v>
      </c>
      <c r="G9" s="123">
        <v>0</v>
      </c>
      <c r="H9" s="122">
        <v>0</v>
      </c>
      <c r="I9" s="101"/>
      <c r="J9" s="122">
        <v>201</v>
      </c>
      <c r="K9" s="123">
        <v>130</v>
      </c>
      <c r="L9" s="122">
        <v>71</v>
      </c>
    </row>
    <row r="10" spans="1:12" ht="16.5" customHeight="1" x14ac:dyDescent="0.3">
      <c r="A10" s="46" t="s">
        <v>225</v>
      </c>
      <c r="B10" s="156">
        <v>3.03</v>
      </c>
      <c r="C10" s="157">
        <v>3.03</v>
      </c>
      <c r="D10" s="156">
        <v>0</v>
      </c>
      <c r="E10" s="108"/>
      <c r="F10" s="156">
        <v>0</v>
      </c>
      <c r="G10" s="157">
        <v>0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228</v>
      </c>
      <c r="B13" s="122">
        <v>832.33</v>
      </c>
      <c r="C13" s="123">
        <v>832.33</v>
      </c>
      <c r="D13" s="122">
        <v>0</v>
      </c>
      <c r="E13" s="108"/>
      <c r="F13" s="122">
        <v>33.08</v>
      </c>
      <c r="G13" s="123">
        <v>33.08</v>
      </c>
      <c r="H13" s="122">
        <v>0</v>
      </c>
      <c r="I13" s="101"/>
      <c r="J13" s="122">
        <v>15</v>
      </c>
      <c r="K13" s="123">
        <v>15</v>
      </c>
      <c r="L13" s="122">
        <v>0</v>
      </c>
    </row>
    <row r="14" spans="1:12" ht="16.5" customHeight="1" x14ac:dyDescent="0.3">
      <c r="A14" s="46" t="s">
        <v>229</v>
      </c>
      <c r="B14" s="156">
        <v>23679.63</v>
      </c>
      <c r="C14" s="157">
        <v>6999.3</v>
      </c>
      <c r="D14" s="156">
        <v>16680.330000000002</v>
      </c>
      <c r="E14" s="108"/>
      <c r="F14" s="156">
        <v>-418.3599999999999</v>
      </c>
      <c r="G14" s="157">
        <v>660.5</v>
      </c>
      <c r="H14" s="156">
        <v>-1078.8599999999999</v>
      </c>
      <c r="I14" s="155"/>
      <c r="J14" s="156">
        <v>90</v>
      </c>
      <c r="K14" s="157">
        <v>36</v>
      </c>
      <c r="L14" s="156">
        <v>54</v>
      </c>
    </row>
    <row r="15" spans="1:12" ht="16.5" customHeight="1" x14ac:dyDescent="0.3">
      <c r="A15" s="46" t="s">
        <v>230</v>
      </c>
      <c r="B15" s="122">
        <v>18212.865755999999</v>
      </c>
      <c r="C15" s="123">
        <v>12013.91419</v>
      </c>
      <c r="D15" s="122">
        <v>6198.9515659999997</v>
      </c>
      <c r="E15" s="108"/>
      <c r="F15" s="122">
        <v>309.99319310999999</v>
      </c>
      <c r="G15" s="123">
        <v>258.79197540000001</v>
      </c>
      <c r="H15" s="122">
        <v>51.201217710000002</v>
      </c>
      <c r="I15" s="101"/>
      <c r="J15" s="122">
        <v>87</v>
      </c>
      <c r="K15" s="123">
        <v>58</v>
      </c>
      <c r="L15" s="122">
        <v>29</v>
      </c>
    </row>
    <row r="16" spans="1:12" ht="16.5" customHeight="1" x14ac:dyDescent="0.3">
      <c r="A16" s="46" t="s">
        <v>231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3">
      <c r="A17" s="46" t="s">
        <v>232</v>
      </c>
      <c r="B17" s="122">
        <v>91473.728999999992</v>
      </c>
      <c r="C17" s="123">
        <v>18383.672999999999</v>
      </c>
      <c r="D17" s="122">
        <v>73090.055999999997</v>
      </c>
      <c r="E17" s="108"/>
      <c r="F17" s="122">
        <v>3239.0169999999998</v>
      </c>
      <c r="G17" s="123">
        <v>268.97699999999998</v>
      </c>
      <c r="H17" s="122">
        <v>2970.04</v>
      </c>
      <c r="I17" s="101"/>
      <c r="J17" s="122">
        <v>311</v>
      </c>
      <c r="K17" s="123">
        <v>132</v>
      </c>
      <c r="L17" s="122">
        <v>179</v>
      </c>
    </row>
    <row r="18" spans="1:12" ht="16.5" customHeight="1" x14ac:dyDescent="0.3">
      <c r="A18" s="46" t="s">
        <v>233</v>
      </c>
      <c r="B18" s="156">
        <v>448.10899999999998</v>
      </c>
      <c r="C18" s="157">
        <v>448.10899999999998</v>
      </c>
      <c r="D18" s="156">
        <v>0</v>
      </c>
      <c r="E18" s="108"/>
      <c r="F18" s="156">
        <v>-11.129</v>
      </c>
      <c r="G18" s="157">
        <v>-11.129</v>
      </c>
      <c r="H18" s="156">
        <v>0</v>
      </c>
      <c r="I18" s="155"/>
      <c r="J18" s="156">
        <v>23</v>
      </c>
      <c r="K18" s="157">
        <v>23</v>
      </c>
      <c r="L18" s="156">
        <v>0</v>
      </c>
    </row>
    <row r="19" spans="1:12" ht="16.5" customHeight="1" x14ac:dyDescent="0.3">
      <c r="A19" s="46" t="s">
        <v>234</v>
      </c>
      <c r="B19" s="122">
        <v>3300.29</v>
      </c>
      <c r="C19" s="123">
        <v>0</v>
      </c>
      <c r="D19" s="122">
        <v>3300.29</v>
      </c>
      <c r="E19" s="108"/>
      <c r="F19" s="122">
        <v>348.87</v>
      </c>
      <c r="G19" s="123">
        <v>0</v>
      </c>
      <c r="H19" s="122">
        <v>348.87</v>
      </c>
      <c r="I19" s="101"/>
      <c r="J19" s="122">
        <v>136</v>
      </c>
      <c r="K19" s="123">
        <v>0</v>
      </c>
      <c r="L19" s="122">
        <v>136</v>
      </c>
    </row>
    <row r="20" spans="1:12" ht="16.5" customHeight="1" x14ac:dyDescent="0.3">
      <c r="A20" s="46" t="s">
        <v>235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236</v>
      </c>
      <c r="B21" s="122">
        <v>48183.96</v>
      </c>
      <c r="C21" s="123">
        <v>41670.97</v>
      </c>
      <c r="D21" s="122">
        <v>6512.99</v>
      </c>
      <c r="E21" s="108"/>
      <c r="F21" s="161">
        <v>-1633.79</v>
      </c>
      <c r="G21" s="160">
        <v>-1382.29</v>
      </c>
      <c r="H21" s="122">
        <v>-251.5</v>
      </c>
      <c r="I21" s="101"/>
      <c r="J21" s="122">
        <v>263</v>
      </c>
      <c r="K21" s="123">
        <v>214</v>
      </c>
      <c r="L21" s="122">
        <v>49</v>
      </c>
    </row>
    <row r="22" spans="1:12" ht="16.5" customHeight="1" x14ac:dyDescent="0.3">
      <c r="A22" s="46" t="s">
        <v>237</v>
      </c>
      <c r="B22" s="156">
        <v>844.06999999999994</v>
      </c>
      <c r="C22" s="157">
        <v>268.32</v>
      </c>
      <c r="D22" s="156">
        <v>575.75</v>
      </c>
      <c r="E22" s="108"/>
      <c r="F22" s="156">
        <v>-0.75999999999999979</v>
      </c>
      <c r="G22" s="157">
        <v>-10.92</v>
      </c>
      <c r="H22" s="156">
        <v>10.16</v>
      </c>
      <c r="I22" s="155"/>
      <c r="J22" s="156">
        <v>66</v>
      </c>
      <c r="K22" s="157">
        <v>41</v>
      </c>
      <c r="L22" s="156">
        <v>25</v>
      </c>
    </row>
    <row r="23" spans="1:12" ht="16.5" customHeight="1" x14ac:dyDescent="0.3">
      <c r="A23" s="46" t="s">
        <v>238</v>
      </c>
      <c r="B23" s="122">
        <v>229491</v>
      </c>
      <c r="C23" s="123">
        <v>135487</v>
      </c>
      <c r="D23" s="122">
        <v>94004</v>
      </c>
      <c r="E23" s="108"/>
      <c r="F23" s="122">
        <v>5524</v>
      </c>
      <c r="G23" s="123">
        <v>3502</v>
      </c>
      <c r="H23" s="122">
        <v>2022</v>
      </c>
      <c r="I23" s="101"/>
      <c r="J23" s="122">
        <v>2139</v>
      </c>
      <c r="K23" s="123">
        <v>987</v>
      </c>
      <c r="L23" s="122">
        <v>1152</v>
      </c>
    </row>
    <row r="24" spans="1:12" ht="16.5" customHeight="1" x14ac:dyDescent="0.3">
      <c r="A24" s="46" t="s">
        <v>239</v>
      </c>
      <c r="B24" s="156">
        <v>885.20208772859201</v>
      </c>
      <c r="C24" s="157">
        <v>3.4980000000000002</v>
      </c>
      <c r="D24" s="156">
        <v>881.70408772859196</v>
      </c>
      <c r="E24" s="108"/>
      <c r="F24" s="156">
        <v>32.816038150000004</v>
      </c>
      <c r="G24" s="157">
        <v>-3.1E-2</v>
      </c>
      <c r="H24" s="156">
        <v>32.847038150000003</v>
      </c>
      <c r="I24" s="155"/>
      <c r="J24" s="156">
        <v>42</v>
      </c>
      <c r="K24" s="157">
        <v>1</v>
      </c>
      <c r="L24" s="156">
        <v>41</v>
      </c>
    </row>
    <row r="25" spans="1:12" ht="16.5" customHeight="1" x14ac:dyDescent="0.3">
      <c r="A25" s="46" t="s">
        <v>240</v>
      </c>
      <c r="B25" s="122">
        <v>130684</v>
      </c>
      <c r="C25" s="123">
        <v>2374</v>
      </c>
      <c r="D25" s="122">
        <v>128310</v>
      </c>
      <c r="E25" s="108"/>
      <c r="F25" s="122">
        <v>-1990</v>
      </c>
      <c r="G25" s="123">
        <v>-106</v>
      </c>
      <c r="H25" s="122">
        <v>-1884</v>
      </c>
      <c r="I25" s="101"/>
      <c r="J25" s="122">
        <v>410</v>
      </c>
      <c r="K25" s="123">
        <v>13</v>
      </c>
      <c r="L25" s="122">
        <v>397</v>
      </c>
    </row>
    <row r="26" spans="1:12" ht="16.5" customHeight="1" x14ac:dyDescent="0.3">
      <c r="A26" s="46" t="s">
        <v>241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242</v>
      </c>
      <c r="B27" s="122">
        <v>1426.27</v>
      </c>
      <c r="C27" s="123">
        <v>269.51</v>
      </c>
      <c r="D27" s="122">
        <v>1156.76</v>
      </c>
      <c r="E27" s="108"/>
      <c r="F27" s="122">
        <v>2.6400000000000006</v>
      </c>
      <c r="G27" s="123">
        <v>-29.39</v>
      </c>
      <c r="H27" s="122">
        <v>32.03</v>
      </c>
      <c r="I27" s="101"/>
      <c r="J27" s="122">
        <v>112</v>
      </c>
      <c r="K27" s="123">
        <v>26</v>
      </c>
      <c r="L27" s="122">
        <v>86</v>
      </c>
    </row>
    <row r="28" spans="1:12" ht="16.5" customHeight="1" x14ac:dyDescent="0.3">
      <c r="A28" s="46" t="s">
        <v>243</v>
      </c>
      <c r="B28" s="156">
        <v>2716.1319186700002</v>
      </c>
      <c r="C28" s="157">
        <v>1985.52613873</v>
      </c>
      <c r="D28" s="156">
        <v>730.60577994000005</v>
      </c>
      <c r="E28" s="108"/>
      <c r="F28" s="156">
        <v>134.3856777</v>
      </c>
      <c r="G28" s="157">
        <v>71.826831209999995</v>
      </c>
      <c r="H28" s="156">
        <v>62.558846490000001</v>
      </c>
      <c r="I28" s="155"/>
      <c r="J28" s="156">
        <v>37</v>
      </c>
      <c r="K28" s="157">
        <v>24</v>
      </c>
      <c r="L28" s="156">
        <v>13</v>
      </c>
    </row>
    <row r="29" spans="1:12" ht="16.5" customHeight="1" x14ac:dyDescent="0.3">
      <c r="A29" s="46" t="s">
        <v>244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245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246</v>
      </c>
      <c r="B31" s="122">
        <v>65.793400000000005</v>
      </c>
      <c r="C31" s="123">
        <v>65.793400000000005</v>
      </c>
      <c r="D31" s="122">
        <v>0</v>
      </c>
      <c r="E31" s="108"/>
      <c r="F31" s="122">
        <v>0.2974</v>
      </c>
      <c r="G31" s="123">
        <v>0.2974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247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3">
      <c r="A33" s="46" t="s">
        <v>248</v>
      </c>
      <c r="B33" s="122">
        <v>34500.01</v>
      </c>
      <c r="C33" s="123">
        <v>25922.98</v>
      </c>
      <c r="D33" s="122">
        <v>8577.0300000000007</v>
      </c>
      <c r="E33" s="108"/>
      <c r="F33" s="122">
        <v>494.52000000000004</v>
      </c>
      <c r="G33" s="123">
        <v>458.54</v>
      </c>
      <c r="H33" s="122">
        <v>35.979999999999997</v>
      </c>
      <c r="I33" s="101"/>
      <c r="J33" s="122">
        <v>95</v>
      </c>
      <c r="K33" s="123">
        <v>55</v>
      </c>
      <c r="L33" s="122">
        <v>40</v>
      </c>
    </row>
    <row r="34" spans="1:12" ht="16.5" customHeight="1" x14ac:dyDescent="0.3">
      <c r="A34" s="46" t="s">
        <v>249</v>
      </c>
      <c r="B34" s="156">
        <v>27043.25</v>
      </c>
      <c r="C34" s="157">
        <v>17882.75</v>
      </c>
      <c r="D34" s="156">
        <v>9160.5</v>
      </c>
      <c r="E34" s="108"/>
      <c r="F34" s="156">
        <v>596.8599999999999</v>
      </c>
      <c r="G34" s="157">
        <v>44.18</v>
      </c>
      <c r="H34" s="156">
        <v>552.67999999999995</v>
      </c>
      <c r="I34" s="155"/>
      <c r="J34" s="156">
        <v>75</v>
      </c>
      <c r="K34" s="157">
        <v>40</v>
      </c>
      <c r="L34" s="156">
        <v>35</v>
      </c>
    </row>
    <row r="35" spans="1:12" ht="16.5" customHeight="1" x14ac:dyDescent="0.3">
      <c r="A35" s="46" t="s">
        <v>250</v>
      </c>
      <c r="B35" s="122">
        <v>431.28</v>
      </c>
      <c r="C35" s="123">
        <v>215.64</v>
      </c>
      <c r="D35" s="122">
        <v>215.64</v>
      </c>
      <c r="E35" s="108"/>
      <c r="F35" s="122">
        <v>222.4</v>
      </c>
      <c r="G35" s="123">
        <v>111.2</v>
      </c>
      <c r="H35" s="122">
        <v>111.2</v>
      </c>
      <c r="I35" s="101"/>
      <c r="J35" s="122">
        <v>30</v>
      </c>
      <c r="K35" s="123">
        <v>15</v>
      </c>
      <c r="L35" s="122">
        <v>15</v>
      </c>
    </row>
    <row r="36" spans="1:12" ht="16.5" customHeight="1" x14ac:dyDescent="0.3">
      <c r="A36" s="46" t="s">
        <v>251</v>
      </c>
      <c r="B36" s="156">
        <v>161522.35999999999</v>
      </c>
      <c r="C36" s="157">
        <v>42408.91</v>
      </c>
      <c r="D36" s="156">
        <v>119113.45</v>
      </c>
      <c r="E36" s="108"/>
      <c r="F36" s="156">
        <v>4013.64</v>
      </c>
      <c r="G36" s="157">
        <v>2615.66</v>
      </c>
      <c r="H36" s="156">
        <v>1397.98</v>
      </c>
      <c r="I36" s="155"/>
      <c r="J36" s="156">
        <v>485</v>
      </c>
      <c r="K36" s="157">
        <v>139</v>
      </c>
      <c r="L36" s="156">
        <v>346</v>
      </c>
    </row>
    <row r="37" spans="1:12" ht="16.5" customHeight="1" x14ac:dyDescent="0.3">
      <c r="A37" s="47" t="s">
        <v>77</v>
      </c>
      <c r="B37" s="125">
        <v>857737.60138266697</v>
      </c>
      <c r="C37" s="126">
        <v>355265.49233275902</v>
      </c>
      <c r="D37" s="125">
        <v>502472.109049908</v>
      </c>
      <c r="E37" s="109"/>
      <c r="F37" s="125">
        <v>11159.87830896</v>
      </c>
      <c r="G37" s="126">
        <v>6820.3082066099996</v>
      </c>
      <c r="H37" s="125">
        <v>4339.5701023499996</v>
      </c>
      <c r="I37" s="101"/>
      <c r="J37" s="125">
        <v>5070</v>
      </c>
      <c r="K37" s="126">
        <v>2168</v>
      </c>
      <c r="L37" s="125">
        <v>2902</v>
      </c>
    </row>
  </sheetData>
  <sheetProtection algorithmName="SHA-512" hashValue="rqvH/w4pPtjs8R3uM7BOrKCSksyEK4hUUz6SFZnEfuyaklFXI63+WBiG0A5hqxyy6UEe6eaF64yS0ZQ6whOGBA==" saltValue="BCmQvsMc/GN+HY9DetOJrw==" spinCount="100000" sheet="1" objects="1" scenarios="1"/>
  <mergeCells count="1">
    <mergeCell ref="A1:B1"/>
  </mergeCells>
  <conditionalFormatting sqref="A1:XFD6 A38:XFD1048576 M7:XFD37 A7 E7 I7">
    <cfRule type="cellIs" dxfId="457" priority="49" operator="between">
      <formula>-0.1</formula>
      <formula>0</formula>
    </cfRule>
  </conditionalFormatting>
  <conditionalFormatting sqref="B7:D7">
    <cfRule type="cellIs" dxfId="456" priority="25" operator="between">
      <formula>-0.1</formula>
      <formula>0</formula>
    </cfRule>
  </conditionalFormatting>
  <conditionalFormatting sqref="F7:H7">
    <cfRule type="cellIs" dxfId="455" priority="24" operator="between">
      <formula>-0.1</formula>
      <formula>0</formula>
    </cfRule>
  </conditionalFormatting>
  <conditionalFormatting sqref="J7:L7">
    <cfRule type="cellIs" dxfId="454" priority="23" operator="between">
      <formula>-0.1</formula>
      <formula>0</formula>
    </cfRule>
  </conditionalFormatting>
  <conditionalFormatting sqref="F37:H37">
    <cfRule type="cellIs" dxfId="453" priority="10" operator="between">
      <formula>-0.1</formula>
      <formula>0</formula>
    </cfRule>
  </conditionalFormatting>
  <conditionalFormatting sqref="E37">
    <cfRule type="cellIs" dxfId="452" priority="19" operator="between">
      <formula>0</formula>
      <formula>0.1</formula>
    </cfRule>
    <cfRule type="cellIs" dxfId="451" priority="20" operator="lessThan">
      <formula>0</formula>
    </cfRule>
    <cfRule type="cellIs" dxfId="450" priority="21" operator="greaterThanOrEqual">
      <formula>0.1</formula>
    </cfRule>
  </conditionalFormatting>
  <conditionalFormatting sqref="E37 I37">
    <cfRule type="cellIs" dxfId="449" priority="18" operator="between">
      <formula>-0.1</formula>
      <formula>0</formula>
    </cfRule>
  </conditionalFormatting>
  <conditionalFormatting sqref="B37:D37">
    <cfRule type="cellIs" dxfId="448" priority="15" operator="between">
      <formula>0</formula>
      <formula>0.1</formula>
    </cfRule>
    <cfRule type="cellIs" dxfId="447" priority="16" operator="lessThan">
      <formula>0</formula>
    </cfRule>
    <cfRule type="cellIs" dxfId="446" priority="17" operator="greaterThanOrEqual">
      <formula>0.1</formula>
    </cfRule>
  </conditionalFormatting>
  <conditionalFormatting sqref="B37:D37">
    <cfRule type="cellIs" dxfId="445" priority="14" operator="between">
      <formula>-0.1</formula>
      <formula>0</formula>
    </cfRule>
  </conditionalFormatting>
  <conditionalFormatting sqref="F37:H37">
    <cfRule type="cellIs" dxfId="444" priority="11" operator="between">
      <formula>0</formula>
      <formula>0.1</formula>
    </cfRule>
    <cfRule type="cellIs" dxfId="443" priority="12" operator="lessThan">
      <formula>0</formula>
    </cfRule>
    <cfRule type="cellIs" dxfId="442" priority="13" operator="greaterThanOrEqual">
      <formula>0.1</formula>
    </cfRule>
  </conditionalFormatting>
  <conditionalFormatting sqref="B8:H9">
    <cfRule type="cellIs" dxfId="441" priority="7" operator="between">
      <formula>0</formula>
      <formula>0.1</formula>
    </cfRule>
    <cfRule type="cellIs" dxfId="440" priority="8" operator="lessThan">
      <formula>0</formula>
    </cfRule>
    <cfRule type="cellIs" dxfId="439" priority="9" operator="greaterThanOrEqual">
      <formula>0.1</formula>
    </cfRule>
  </conditionalFormatting>
  <conditionalFormatting sqref="B8:I9">
    <cfRule type="cellIs" dxfId="438" priority="6" operator="between">
      <formula>-0.1</formula>
      <formula>0</formula>
    </cfRule>
  </conditionalFormatting>
  <conditionalFormatting sqref="B10:H36">
    <cfRule type="cellIs" dxfId="437" priority="3" operator="between">
      <formula>0</formula>
      <formula>0.1</formula>
    </cfRule>
    <cfRule type="cellIs" dxfId="436" priority="4" operator="lessThan">
      <formula>0</formula>
    </cfRule>
    <cfRule type="cellIs" dxfId="435" priority="5" operator="greaterThanOrEqual">
      <formula>0.1</formula>
    </cfRule>
  </conditionalFormatting>
  <conditionalFormatting sqref="B10:I36">
    <cfRule type="cellIs" dxfId="434" priority="2" operator="between">
      <formula>-0.1</formula>
      <formula>0</formula>
    </cfRule>
  </conditionalFormatting>
  <conditionalFormatting sqref="A8:A37">
    <cfRule type="cellIs" dxfId="433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J36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Contents'!C28</f>
        <v>Table 2.12</v>
      </c>
      <c r="B1" s="168"/>
      <c r="C1" s="40"/>
    </row>
    <row r="2" spans="1:10" ht="16.5" customHeight="1" x14ac:dyDescent="0.3">
      <c r="A2" s="4" t="str">
        <f>"AIF: "&amp;'Table of Contents'!A12&amp;", "&amp;'Table of Contents'!A3</f>
        <v>AIF: Total Net Assets , 2017:Q1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223</v>
      </c>
      <c r="B8" s="113">
        <v>95313.687000000005</v>
      </c>
      <c r="C8" s="32">
        <v>9723.3989999999994</v>
      </c>
      <c r="D8" s="32">
        <v>26729.34</v>
      </c>
      <c r="E8" s="32">
        <v>50616.593999999997</v>
      </c>
      <c r="F8" s="32">
        <v>0</v>
      </c>
      <c r="G8" s="32">
        <v>618.99199999999996</v>
      </c>
      <c r="H8" s="32">
        <v>498.74200000000002</v>
      </c>
      <c r="I8" s="32">
        <v>6967.8379999999997</v>
      </c>
      <c r="J8" s="113">
        <v>158.78200000000001</v>
      </c>
    </row>
    <row r="9" spans="1:10" ht="16.5" customHeight="1" x14ac:dyDescent="0.3">
      <c r="A9" s="46" t="s">
        <v>224</v>
      </c>
      <c r="B9" s="114">
        <v>48987.067921866997</v>
      </c>
      <c r="C9" s="115">
        <v>1641.0018390160001</v>
      </c>
      <c r="D9" s="115">
        <v>5793.7024991369999</v>
      </c>
      <c r="E9" s="115">
        <v>14799.471612242</v>
      </c>
      <c r="F9" s="115">
        <v>1298.4508735679999</v>
      </c>
      <c r="G9" s="115">
        <v>5886.2317583430004</v>
      </c>
      <c r="H9" s="115">
        <v>0</v>
      </c>
      <c r="I9" s="115">
        <v>0</v>
      </c>
      <c r="J9" s="114">
        <v>19568.209339560999</v>
      </c>
    </row>
    <row r="10" spans="1:10" ht="16.5" customHeight="1" x14ac:dyDescent="0.3">
      <c r="A10" s="46" t="s">
        <v>225</v>
      </c>
      <c r="B10" s="113">
        <v>16.304362000000001</v>
      </c>
      <c r="C10" s="32">
        <v>0</v>
      </c>
      <c r="D10" s="32">
        <v>0</v>
      </c>
      <c r="E10" s="32">
        <v>16.304362000000001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3">
      <c r="A11" s="46" t="s">
        <v>226</v>
      </c>
      <c r="B11" s="114">
        <v>3082.75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70.322000000000003</v>
      </c>
      <c r="J11" s="114">
        <v>3012.4279999999999</v>
      </c>
    </row>
    <row r="12" spans="1:10" ht="16.5" customHeight="1" x14ac:dyDescent="0.3">
      <c r="A12" s="46" t="s">
        <v>227</v>
      </c>
      <c r="B12" s="113">
        <v>2140</v>
      </c>
      <c r="C12" s="32">
        <v>1115</v>
      </c>
      <c r="D12" s="32">
        <v>48</v>
      </c>
      <c r="E12" s="32">
        <v>444</v>
      </c>
      <c r="F12" s="32">
        <v>0</v>
      </c>
      <c r="G12" s="32">
        <v>0</v>
      </c>
      <c r="H12" s="32">
        <v>0</v>
      </c>
      <c r="I12" s="32">
        <v>112</v>
      </c>
      <c r="J12" s="113">
        <v>421</v>
      </c>
    </row>
    <row r="13" spans="1:10" ht="16.5" customHeight="1" x14ac:dyDescent="0.3">
      <c r="A13" s="46" t="s">
        <v>228</v>
      </c>
      <c r="B13" s="114">
        <v>19187.095860000001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19187.095860000001</v>
      </c>
      <c r="J13" s="114">
        <v>0</v>
      </c>
    </row>
    <row r="14" spans="1:10" ht="16.5" customHeight="1" x14ac:dyDescent="0.3">
      <c r="A14" s="46" t="s">
        <v>229</v>
      </c>
      <c r="B14" s="113">
        <v>1204768.8689999999</v>
      </c>
      <c r="C14" s="32">
        <v>485686.76</v>
      </c>
      <c r="D14" s="32">
        <v>514449.52299999999</v>
      </c>
      <c r="E14" s="32">
        <v>156453.35699999999</v>
      </c>
      <c r="F14" s="32">
        <v>64.786000000000001</v>
      </c>
      <c r="G14" s="32">
        <v>0</v>
      </c>
      <c r="H14" s="32">
        <v>18762.813999999998</v>
      </c>
      <c r="I14" s="32">
        <v>0</v>
      </c>
      <c r="J14" s="113">
        <v>29351.629000000001</v>
      </c>
    </row>
    <row r="15" spans="1:10" ht="16.5" customHeight="1" x14ac:dyDescent="0.3">
      <c r="A15" s="46" t="s">
        <v>230</v>
      </c>
      <c r="B15" s="114">
        <v>21191.379570000001</v>
      </c>
      <c r="C15" s="115">
        <v>3745.2660329999999</v>
      </c>
      <c r="D15" s="115">
        <v>5539.346082</v>
      </c>
      <c r="E15" s="115">
        <v>8654.257372</v>
      </c>
      <c r="F15" s="115">
        <v>278.83463319999998</v>
      </c>
      <c r="G15" s="115">
        <v>93.763538479999994</v>
      </c>
      <c r="H15" s="115">
        <v>0</v>
      </c>
      <c r="I15" s="115">
        <v>33.900258209999997</v>
      </c>
      <c r="J15" s="114">
        <v>2846.0116560000001</v>
      </c>
    </row>
    <row r="16" spans="1:10" ht="16.5" customHeight="1" x14ac:dyDescent="0.3">
      <c r="A16" s="46" t="s">
        <v>231</v>
      </c>
      <c r="B16" s="113">
        <v>1020575</v>
      </c>
      <c r="C16" s="32">
        <v>97574</v>
      </c>
      <c r="D16" s="32">
        <v>136838</v>
      </c>
      <c r="E16" s="32">
        <v>175865</v>
      </c>
      <c r="F16" s="32">
        <v>47350</v>
      </c>
      <c r="G16" s="32">
        <v>20424</v>
      </c>
      <c r="H16" s="32">
        <v>0</v>
      </c>
      <c r="I16" s="32">
        <v>127000</v>
      </c>
      <c r="J16" s="113">
        <v>415524</v>
      </c>
    </row>
    <row r="17" spans="1:10" ht="16.5" customHeight="1" x14ac:dyDescent="0.3">
      <c r="A17" s="46" t="s">
        <v>232</v>
      </c>
      <c r="B17" s="114">
        <v>1592806.4580000001</v>
      </c>
      <c r="C17" s="115">
        <v>100683.325</v>
      </c>
      <c r="D17" s="115">
        <v>389486.995</v>
      </c>
      <c r="E17" s="115">
        <v>826196.42299999995</v>
      </c>
      <c r="F17" s="115">
        <v>5351.1490000000003</v>
      </c>
      <c r="G17" s="115">
        <v>0</v>
      </c>
      <c r="H17" s="115">
        <v>906.9</v>
      </c>
      <c r="I17" s="115">
        <v>155824.052</v>
      </c>
      <c r="J17" s="114">
        <v>114357.614</v>
      </c>
    </row>
    <row r="18" spans="1:10" ht="16.5" customHeight="1" x14ac:dyDescent="0.3">
      <c r="A18" s="46" t="s">
        <v>233</v>
      </c>
      <c r="B18" s="113">
        <v>2765.5160000000001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2746.681</v>
      </c>
      <c r="J18" s="113">
        <v>18.835000000000001</v>
      </c>
    </row>
    <row r="19" spans="1:10" ht="16.5" customHeight="1" x14ac:dyDescent="0.3">
      <c r="A19" s="46" t="s">
        <v>234</v>
      </c>
      <c r="B19" s="114">
        <v>5515913.8329365002</v>
      </c>
      <c r="C19" s="115">
        <v>339588.13547111402</v>
      </c>
      <c r="D19" s="115">
        <v>1156719.4026605501</v>
      </c>
      <c r="E19" s="115">
        <v>811784.63656636304</v>
      </c>
      <c r="F19" s="115">
        <v>900136.20977004396</v>
      </c>
      <c r="G19" s="115">
        <v>288769.34442610602</v>
      </c>
      <c r="H19" s="115">
        <v>949995.60036573396</v>
      </c>
      <c r="I19" s="115">
        <v>922402.35952242895</v>
      </c>
      <c r="J19" s="114">
        <v>146518.144154162</v>
      </c>
    </row>
    <row r="20" spans="1:10" ht="16.5" customHeight="1" x14ac:dyDescent="0.3">
      <c r="A20" s="46" t="s">
        <v>235</v>
      </c>
      <c r="B20" s="113">
        <v>536478</v>
      </c>
      <c r="C20" s="32">
        <v>0</v>
      </c>
      <c r="D20" s="32">
        <v>0</v>
      </c>
      <c r="E20" s="32">
        <v>0</v>
      </c>
      <c r="F20" s="32">
        <v>6365</v>
      </c>
      <c r="G20" s="32">
        <v>0</v>
      </c>
      <c r="H20" s="32">
        <v>0</v>
      </c>
      <c r="I20" s="32">
        <v>12644</v>
      </c>
      <c r="J20" s="113">
        <v>517470</v>
      </c>
    </row>
    <row r="21" spans="1:10" ht="16.5" customHeight="1" x14ac:dyDescent="0.3">
      <c r="A21" s="46" t="s">
        <v>236</v>
      </c>
      <c r="B21" s="114">
        <v>63290.25</v>
      </c>
      <c r="C21" s="115">
        <v>0</v>
      </c>
      <c r="D21" s="115">
        <v>722.62</v>
      </c>
      <c r="E21" s="115">
        <v>3089.12</v>
      </c>
      <c r="F21" s="115">
        <v>0</v>
      </c>
      <c r="G21" s="115">
        <v>0</v>
      </c>
      <c r="H21" s="115">
        <v>571.44000000000005</v>
      </c>
      <c r="I21" s="115">
        <v>45785.18</v>
      </c>
      <c r="J21" s="114">
        <v>13121.89</v>
      </c>
    </row>
    <row r="22" spans="1:10" ht="16.5" customHeight="1" x14ac:dyDescent="0.3">
      <c r="A22" s="46" t="s">
        <v>237</v>
      </c>
      <c r="B22" s="113">
        <v>18789.68</v>
      </c>
      <c r="C22" s="32">
        <v>1926.54</v>
      </c>
      <c r="D22" s="32">
        <v>1121.25</v>
      </c>
      <c r="E22" s="32">
        <v>10343.68</v>
      </c>
      <c r="F22" s="32">
        <v>0</v>
      </c>
      <c r="G22" s="32">
        <v>0</v>
      </c>
      <c r="H22" s="32">
        <v>125.82</v>
      </c>
      <c r="I22" s="32">
        <v>40.630000000000003</v>
      </c>
      <c r="J22" s="113">
        <v>5231.76</v>
      </c>
    </row>
    <row r="23" spans="1:10" ht="16.5" customHeight="1" x14ac:dyDescent="0.3">
      <c r="A23" s="46" t="s">
        <v>238</v>
      </c>
      <c r="B23" s="114">
        <v>648254</v>
      </c>
      <c r="C23" s="115">
        <v>64947</v>
      </c>
      <c r="D23" s="115">
        <v>115366</v>
      </c>
      <c r="E23" s="115">
        <v>178202</v>
      </c>
      <c r="F23" s="115">
        <v>22081</v>
      </c>
      <c r="G23" s="115">
        <v>0</v>
      </c>
      <c r="H23" s="115">
        <v>0</v>
      </c>
      <c r="I23" s="115">
        <v>52696</v>
      </c>
      <c r="J23" s="114">
        <v>214962</v>
      </c>
    </row>
    <row r="24" spans="1:10" ht="16.5" customHeight="1" x14ac:dyDescent="0.3">
      <c r="A24" s="46" t="s">
        <v>239</v>
      </c>
      <c r="B24" s="113">
        <v>7228.9276755265601</v>
      </c>
      <c r="C24" s="32">
        <v>1603.93792794</v>
      </c>
      <c r="D24" s="32">
        <v>702.69659611544103</v>
      </c>
      <c r="E24" s="32">
        <v>202.13266121999999</v>
      </c>
      <c r="F24" s="32">
        <v>0</v>
      </c>
      <c r="G24" s="32">
        <v>0</v>
      </c>
      <c r="H24" s="32">
        <v>15.268416106536399</v>
      </c>
      <c r="I24" s="32">
        <v>321.05074079254302</v>
      </c>
      <c r="J24" s="113">
        <v>4383.8413333520402</v>
      </c>
    </row>
    <row r="25" spans="1:10" ht="16.5" customHeight="1" x14ac:dyDescent="0.3">
      <c r="A25" s="46" t="s">
        <v>240</v>
      </c>
      <c r="B25" s="114">
        <v>773431</v>
      </c>
      <c r="C25" s="115">
        <v>279890</v>
      </c>
      <c r="D25" s="115">
        <v>240200</v>
      </c>
      <c r="E25" s="115">
        <v>17029</v>
      </c>
      <c r="F25" s="115">
        <v>0</v>
      </c>
      <c r="G25" s="115">
        <v>0</v>
      </c>
      <c r="H25" s="115">
        <v>0</v>
      </c>
      <c r="I25" s="115">
        <v>101035</v>
      </c>
      <c r="J25" s="114">
        <v>135277</v>
      </c>
    </row>
    <row r="26" spans="1:10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3">
      <c r="A27" s="46" t="s">
        <v>242</v>
      </c>
      <c r="B27" s="114">
        <v>176192.367</v>
      </c>
      <c r="C27" s="115">
        <v>9096.0280000000002</v>
      </c>
      <c r="D27" s="115">
        <v>19375.812000000002</v>
      </c>
      <c r="E27" s="115">
        <v>12383.191999999999</v>
      </c>
      <c r="F27" s="115">
        <v>6669.1040000000003</v>
      </c>
      <c r="G27" s="115">
        <v>0</v>
      </c>
      <c r="H27" s="115">
        <v>10555.331</v>
      </c>
      <c r="I27" s="115">
        <v>2146.6509999999998</v>
      </c>
      <c r="J27" s="114">
        <v>115966.249</v>
      </c>
    </row>
    <row r="28" spans="1:10" ht="16.5" customHeight="1" x14ac:dyDescent="0.3">
      <c r="A28" s="46" t="s">
        <v>243</v>
      </c>
      <c r="B28" s="113">
        <v>14149.72414305</v>
      </c>
      <c r="C28" s="32">
        <v>2.1312973799999999</v>
      </c>
      <c r="D28" s="32">
        <v>38.960705840000003</v>
      </c>
      <c r="E28" s="32">
        <v>25.308120169999999</v>
      </c>
      <c r="F28" s="32">
        <v>610.39848749999999</v>
      </c>
      <c r="G28" s="32">
        <v>211.57148935000001</v>
      </c>
      <c r="H28" s="32">
        <v>21.431176239999999</v>
      </c>
      <c r="I28" s="32">
        <v>10658.126024339999</v>
      </c>
      <c r="J28" s="113">
        <v>2581.79684223</v>
      </c>
    </row>
    <row r="29" spans="1:10" ht="16.5" customHeight="1" x14ac:dyDescent="0.3">
      <c r="A29" s="46" t="s">
        <v>244</v>
      </c>
      <c r="B29" s="114">
        <v>19375.48</v>
      </c>
      <c r="C29" s="115">
        <v>109.8</v>
      </c>
      <c r="D29" s="115">
        <v>0</v>
      </c>
      <c r="E29" s="115">
        <v>58.1</v>
      </c>
      <c r="F29" s="115">
        <v>0</v>
      </c>
      <c r="G29" s="115">
        <v>238.5</v>
      </c>
      <c r="H29" s="115">
        <v>0</v>
      </c>
      <c r="I29" s="115">
        <v>0</v>
      </c>
      <c r="J29" s="114">
        <v>18969.080000000002</v>
      </c>
    </row>
    <row r="30" spans="1:10" ht="16.5" customHeight="1" x14ac:dyDescent="0.3">
      <c r="A30" s="46" t="s">
        <v>245</v>
      </c>
      <c r="B30" s="113">
        <v>1574.5319999999999</v>
      </c>
      <c r="C30" s="32">
        <v>7.02</v>
      </c>
      <c r="D30" s="32">
        <v>10.083</v>
      </c>
      <c r="E30" s="32">
        <v>300.82600000000002</v>
      </c>
      <c r="F30" s="32">
        <v>204.41900000000001</v>
      </c>
      <c r="G30" s="32">
        <v>0</v>
      </c>
      <c r="H30" s="32">
        <v>0</v>
      </c>
      <c r="I30" s="32">
        <v>1052.184</v>
      </c>
      <c r="J30" s="113">
        <v>0</v>
      </c>
    </row>
    <row r="31" spans="1:10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</row>
    <row r="32" spans="1:10" ht="16.5" customHeight="1" x14ac:dyDescent="0.3">
      <c r="A32" s="46" t="s">
        <v>247</v>
      </c>
      <c r="B32" s="113">
        <v>75144</v>
      </c>
      <c r="C32" s="32">
        <v>5966</v>
      </c>
      <c r="D32" s="32">
        <v>19531</v>
      </c>
      <c r="E32" s="32">
        <v>24598</v>
      </c>
      <c r="F32" s="32">
        <v>0</v>
      </c>
      <c r="G32" s="32">
        <v>22569</v>
      </c>
      <c r="H32" s="32">
        <v>371</v>
      </c>
      <c r="I32" s="32">
        <v>370</v>
      </c>
      <c r="J32" s="113">
        <v>1739</v>
      </c>
    </row>
    <row r="33" spans="1:10" ht="16.5" customHeight="1" x14ac:dyDescent="0.3">
      <c r="A33" s="46" t="s">
        <v>248</v>
      </c>
      <c r="B33" s="114">
        <v>213129</v>
      </c>
      <c r="C33" s="115">
        <v>75699</v>
      </c>
      <c r="D33" s="115">
        <v>15755</v>
      </c>
      <c r="E33" s="115">
        <v>83611</v>
      </c>
      <c r="F33" s="115">
        <v>1523</v>
      </c>
      <c r="G33" s="115">
        <v>0</v>
      </c>
      <c r="H33" s="115">
        <v>12301</v>
      </c>
      <c r="I33" s="115">
        <v>0</v>
      </c>
      <c r="J33" s="114">
        <v>24240</v>
      </c>
    </row>
    <row r="34" spans="1:10" ht="16.5" customHeight="1" x14ac:dyDescent="0.3">
      <c r="A34" s="46" t="s">
        <v>249</v>
      </c>
      <c r="B34" s="113">
        <v>109860.345556931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34706.9650168019</v>
      </c>
      <c r="J34" s="113">
        <v>75153.380540128899</v>
      </c>
    </row>
    <row r="35" spans="1:10" ht="16.5" customHeight="1" x14ac:dyDescent="0.3">
      <c r="A35" s="46" t="s">
        <v>250</v>
      </c>
      <c r="B35" s="114">
        <v>62320.248971480003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60720.934983569998</v>
      </c>
      <c r="J35" s="114">
        <v>1599.3139879099999</v>
      </c>
    </row>
    <row r="36" spans="1:10" ht="16.5" customHeight="1" x14ac:dyDescent="0.3">
      <c r="A36" s="46" t="s">
        <v>251</v>
      </c>
      <c r="B36" s="113">
        <v>337616.16989999998</v>
      </c>
      <c r="C36" s="32">
        <v>44027.682500000003</v>
      </c>
      <c r="D36" s="32">
        <v>14224.355100000001</v>
      </c>
      <c r="E36" s="32">
        <v>100803.51820000001</v>
      </c>
      <c r="F36" s="32">
        <v>315.44470000000001</v>
      </c>
      <c r="G36" s="32">
        <v>209.84460000000001</v>
      </c>
      <c r="H36" s="32">
        <v>2169.5038</v>
      </c>
      <c r="I36" s="32">
        <v>20974.821</v>
      </c>
      <c r="J36" s="113">
        <v>154891</v>
      </c>
    </row>
  </sheetData>
  <sheetProtection algorithmName="SHA-512" hashValue="4vfhFvWjB9p7s+bYcARvtTZRAiHJl/eYkyDaxQxB47JrtWNlpf5a4tGUSUZ9B6vvSKNHfANctsFjtfgZcx9FFw==" saltValue="mKL1CN2rm5AQstQS2mMszw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39"/>
  <sheetViews>
    <sheetView showGridLines="0" showZeros="0" zoomScale="85" zoomScaleNormal="85" workbookViewId="0">
      <selection activeCell="F15" sqref="F15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tr">
        <f>'Table of Contents'!C29</f>
        <v>Table 2.13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Contents'!A29&amp;", "&amp;'Table of Contents'!A3</f>
        <v>AIF: Total Net Assets of Other Funds, 2017:Q1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3">
      <c r="A8" s="46" t="s">
        <v>223</v>
      </c>
      <c r="B8" s="113">
        <v>158.78200000000001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158.78200000000001</v>
      </c>
      <c r="K8" s="118" t="e">
        <f>#REF!</f>
        <v>#REF!</v>
      </c>
      <c r="L8" s="33">
        <v>158.78200000000001</v>
      </c>
      <c r="M8" s="113">
        <v>0</v>
      </c>
    </row>
    <row r="9" spans="1:13" ht="16.5" customHeight="1" x14ac:dyDescent="0.3">
      <c r="A9" s="46" t="s">
        <v>224</v>
      </c>
      <c r="B9" s="114">
        <v>19568.209339560999</v>
      </c>
      <c r="C9" s="115">
        <v>0</v>
      </c>
      <c r="D9" s="115">
        <v>0</v>
      </c>
      <c r="E9" s="115">
        <v>0</v>
      </c>
      <c r="F9" s="115">
        <v>19315.903166462998</v>
      </c>
      <c r="G9" s="115">
        <v>0</v>
      </c>
      <c r="H9" s="115">
        <v>124.133299205</v>
      </c>
      <c r="I9" s="115">
        <v>0</v>
      </c>
      <c r="J9" s="114">
        <v>128.172873893</v>
      </c>
      <c r="K9" s="118"/>
      <c r="L9" s="119">
        <v>19444.076040356002</v>
      </c>
      <c r="M9" s="114">
        <v>124.133299205</v>
      </c>
    </row>
    <row r="10" spans="1:13" ht="16.5" customHeight="1" x14ac:dyDescent="0.3">
      <c r="A10" s="46" t="s">
        <v>225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f>#REF!</f>
        <v>#REF!</v>
      </c>
      <c r="L10" s="33">
        <v>0</v>
      </c>
      <c r="M10" s="113">
        <v>0</v>
      </c>
    </row>
    <row r="11" spans="1:13" ht="16.5" customHeight="1" x14ac:dyDescent="0.3">
      <c r="A11" s="46" t="s">
        <v>226</v>
      </c>
      <c r="B11" s="114">
        <v>3012.4279999999999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3">
      <c r="A12" s="46" t="s">
        <v>227</v>
      </c>
      <c r="B12" s="113">
        <v>421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247</v>
      </c>
      <c r="I12" s="32">
        <v>80</v>
      </c>
      <c r="J12" s="113">
        <v>94</v>
      </c>
      <c r="K12" s="118" t="e">
        <f>#REF!</f>
        <v>#REF!</v>
      </c>
      <c r="L12" s="33">
        <v>1745</v>
      </c>
      <c r="M12" s="113">
        <v>395</v>
      </c>
    </row>
    <row r="13" spans="1:13" ht="16.5" customHeight="1" x14ac:dyDescent="0.3">
      <c r="A13" s="46" t="s">
        <v>228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3">
      <c r="A14" s="46" t="s">
        <v>229</v>
      </c>
      <c r="B14" s="113">
        <v>29351.629000000001</v>
      </c>
      <c r="C14" s="32">
        <v>0</v>
      </c>
      <c r="D14" s="32">
        <v>0</v>
      </c>
      <c r="E14" s="32">
        <v>0</v>
      </c>
      <c r="F14" s="32">
        <v>0</v>
      </c>
      <c r="G14" s="32">
        <v>1300.395</v>
      </c>
      <c r="H14" s="32">
        <v>626.17700000000002</v>
      </c>
      <c r="I14" s="32">
        <v>15227.598</v>
      </c>
      <c r="J14" s="113">
        <v>12197.459000000001</v>
      </c>
      <c r="K14" s="118" t="e">
        <f>#REF!</f>
        <v>#REF!</v>
      </c>
      <c r="L14" s="33">
        <v>0</v>
      </c>
      <c r="M14" s="113">
        <v>0</v>
      </c>
    </row>
    <row r="15" spans="1:13" ht="16.5" customHeight="1" x14ac:dyDescent="0.3">
      <c r="A15" s="46" t="s">
        <v>230</v>
      </c>
      <c r="B15" s="114">
        <v>2846.0116560000001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3">
      <c r="A16" s="46" t="s">
        <v>231</v>
      </c>
      <c r="B16" s="113">
        <v>415524</v>
      </c>
      <c r="C16" s="32">
        <v>0</v>
      </c>
      <c r="D16" s="32">
        <v>0</v>
      </c>
      <c r="E16" s="32">
        <v>0</v>
      </c>
      <c r="F16" s="32">
        <v>124245</v>
      </c>
      <c r="G16" s="32">
        <v>226700</v>
      </c>
      <c r="H16" s="32">
        <v>56930</v>
      </c>
      <c r="I16" s="32">
        <v>7649</v>
      </c>
      <c r="J16" s="113">
        <v>0</v>
      </c>
      <c r="K16" s="118" t="e">
        <f>#REF!</f>
        <v>#REF!</v>
      </c>
      <c r="L16" s="33">
        <v>0</v>
      </c>
      <c r="M16" s="113">
        <v>0</v>
      </c>
    </row>
    <row r="17" spans="1:13" ht="16.5" customHeight="1" x14ac:dyDescent="0.3">
      <c r="A17" s="46" t="s">
        <v>232</v>
      </c>
      <c r="B17" s="114">
        <v>114357.614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0.88100000000000001</v>
      </c>
      <c r="I17" s="115">
        <v>3053.3510000000001</v>
      </c>
      <c r="J17" s="114">
        <v>111303.382</v>
      </c>
      <c r="K17" s="118"/>
      <c r="L17" s="119">
        <v>114356.73299999999</v>
      </c>
      <c r="M17" s="114">
        <v>0.88100000000000001</v>
      </c>
    </row>
    <row r="18" spans="1:13" ht="16.5" customHeight="1" x14ac:dyDescent="0.3">
      <c r="A18" s="46" t="s">
        <v>233</v>
      </c>
      <c r="B18" s="113">
        <v>18.835000000000001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18.835000000000001</v>
      </c>
      <c r="K18" s="118" t="e">
        <f>#REF!</f>
        <v>#REF!</v>
      </c>
      <c r="L18" s="33">
        <v>0</v>
      </c>
      <c r="M18" s="113">
        <v>18.835000000000001</v>
      </c>
    </row>
    <row r="19" spans="1:13" ht="16.5" customHeight="1" x14ac:dyDescent="0.3">
      <c r="A19" s="46" t="s">
        <v>234</v>
      </c>
      <c r="B19" s="114">
        <v>146518.144154162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25242.065596</v>
      </c>
      <c r="J19" s="114">
        <v>121276.078558162</v>
      </c>
      <c r="K19" s="118"/>
      <c r="L19" s="119">
        <v>146518.144154162</v>
      </c>
      <c r="M19" s="114">
        <v>0</v>
      </c>
    </row>
    <row r="20" spans="1:13" ht="16.5" customHeight="1" x14ac:dyDescent="0.3">
      <c r="A20" s="46" t="s">
        <v>235</v>
      </c>
      <c r="B20" s="113">
        <v>517470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f>#REF!</f>
        <v>#REF!</v>
      </c>
      <c r="L20" s="33">
        <v>0</v>
      </c>
      <c r="M20" s="113">
        <v>0</v>
      </c>
    </row>
    <row r="21" spans="1:13" ht="16.5" customHeight="1" x14ac:dyDescent="0.3">
      <c r="A21" s="46" t="s">
        <v>236</v>
      </c>
      <c r="B21" s="114">
        <v>13121.89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3572.89</v>
      </c>
      <c r="J21" s="114">
        <v>9549</v>
      </c>
      <c r="K21" s="118"/>
      <c r="L21" s="119">
        <v>3572.89</v>
      </c>
      <c r="M21" s="114">
        <v>9549</v>
      </c>
    </row>
    <row r="22" spans="1:13" ht="16.5" customHeight="1" x14ac:dyDescent="0.3">
      <c r="A22" s="46" t="s">
        <v>237</v>
      </c>
      <c r="B22" s="113">
        <v>5231.76</v>
      </c>
      <c r="C22" s="32">
        <v>0</v>
      </c>
      <c r="D22" s="32">
        <v>0</v>
      </c>
      <c r="E22" s="32">
        <v>0</v>
      </c>
      <c r="F22" s="32">
        <v>0</v>
      </c>
      <c r="G22" s="32">
        <v>22.11</v>
      </c>
      <c r="H22" s="32">
        <v>81.33</v>
      </c>
      <c r="I22" s="32">
        <v>1032.31</v>
      </c>
      <c r="J22" s="113">
        <v>4096.01</v>
      </c>
      <c r="K22" s="118" t="e">
        <f>#REF!</f>
        <v>#REF!</v>
      </c>
      <c r="L22" s="33">
        <v>4096.01</v>
      </c>
      <c r="M22" s="113">
        <v>0</v>
      </c>
    </row>
    <row r="23" spans="1:13" ht="16.5" customHeight="1" x14ac:dyDescent="0.3">
      <c r="A23" s="46" t="s">
        <v>238</v>
      </c>
      <c r="B23" s="114">
        <v>214962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70848</v>
      </c>
      <c r="I23" s="115">
        <v>0</v>
      </c>
      <c r="J23" s="114">
        <v>144114</v>
      </c>
      <c r="K23" s="118"/>
      <c r="L23" s="119">
        <v>0</v>
      </c>
      <c r="M23" s="114">
        <v>0</v>
      </c>
    </row>
    <row r="24" spans="1:13" ht="16.5" customHeight="1" x14ac:dyDescent="0.3">
      <c r="A24" s="46" t="s">
        <v>239</v>
      </c>
      <c r="B24" s="113">
        <v>4383.8413333520402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585.74111925403997</v>
      </c>
      <c r="I24" s="32">
        <v>168.604302596049</v>
      </c>
      <c r="J24" s="113">
        <v>3629.4959115019501</v>
      </c>
      <c r="K24" s="118" t="e">
        <f>#REF!</f>
        <v>#REF!</v>
      </c>
      <c r="L24" s="33">
        <v>4093.5691313520401</v>
      </c>
      <c r="M24" s="113">
        <v>290.27220199999999</v>
      </c>
    </row>
    <row r="25" spans="1:13" ht="16.5" customHeight="1" x14ac:dyDescent="0.3">
      <c r="A25" s="46" t="s">
        <v>240</v>
      </c>
      <c r="B25" s="114">
        <v>135277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35486</v>
      </c>
      <c r="I25" s="115">
        <v>24850</v>
      </c>
      <c r="J25" s="114">
        <v>74941</v>
      </c>
      <c r="K25" s="118"/>
      <c r="L25" s="119">
        <v>0</v>
      </c>
      <c r="M25" s="114">
        <v>0</v>
      </c>
    </row>
    <row r="26" spans="1:13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f>#REF!</f>
        <v>#REF!</v>
      </c>
      <c r="L26" s="33">
        <v>0</v>
      </c>
      <c r="M26" s="113">
        <v>0</v>
      </c>
    </row>
    <row r="27" spans="1:13" ht="16.5" customHeight="1" x14ac:dyDescent="0.3">
      <c r="A27" s="46" t="s">
        <v>242</v>
      </c>
      <c r="B27" s="114">
        <v>115966.249</v>
      </c>
      <c r="C27" s="115">
        <v>0</v>
      </c>
      <c r="D27" s="115">
        <v>0</v>
      </c>
      <c r="E27" s="115">
        <v>0</v>
      </c>
      <c r="F27" s="115">
        <v>0</v>
      </c>
      <c r="G27" s="115">
        <v>5852.7160000000003</v>
      </c>
      <c r="H27" s="115">
        <v>109852.45600000001</v>
      </c>
      <c r="I27" s="115">
        <v>0</v>
      </c>
      <c r="J27" s="114">
        <v>261.077</v>
      </c>
      <c r="K27" s="118"/>
      <c r="L27" s="119">
        <v>0</v>
      </c>
      <c r="M27" s="114">
        <v>0</v>
      </c>
    </row>
    <row r="28" spans="1:13" ht="16.5" customHeight="1" x14ac:dyDescent="0.3">
      <c r="A28" s="46" t="s">
        <v>243</v>
      </c>
      <c r="B28" s="113">
        <v>2581.79684223</v>
      </c>
      <c r="C28" s="32">
        <v>0</v>
      </c>
      <c r="D28" s="32">
        <v>0</v>
      </c>
      <c r="E28" s="32">
        <v>0</v>
      </c>
      <c r="F28" s="32">
        <v>1689.4265992200001</v>
      </c>
      <c r="G28" s="32">
        <v>0</v>
      </c>
      <c r="H28" s="32">
        <v>119.08362287</v>
      </c>
      <c r="I28" s="32">
        <v>0</v>
      </c>
      <c r="J28" s="113">
        <v>773.28662013999997</v>
      </c>
      <c r="K28" s="118" t="e">
        <f>#REF!</f>
        <v>#REF!</v>
      </c>
      <c r="L28" s="33">
        <v>2575.3872431999998</v>
      </c>
      <c r="M28" s="113">
        <v>6.4095990299999999</v>
      </c>
    </row>
    <row r="29" spans="1:13" ht="16.5" customHeight="1" x14ac:dyDescent="0.3">
      <c r="A29" s="46" t="s">
        <v>244</v>
      </c>
      <c r="B29" s="114">
        <v>18969.080000000002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18969.080000000002</v>
      </c>
      <c r="K29" s="118"/>
      <c r="L29" s="119">
        <v>0</v>
      </c>
      <c r="M29" s="114">
        <v>18969.080000000002</v>
      </c>
    </row>
    <row r="30" spans="1:13" ht="16.5" customHeight="1" x14ac:dyDescent="0.3">
      <c r="A30" s="46" t="s">
        <v>245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f>#REF!</f>
        <v>#REF!</v>
      </c>
      <c r="L30" s="33">
        <v>0</v>
      </c>
      <c r="M30" s="113">
        <v>0</v>
      </c>
    </row>
    <row r="31" spans="1:13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/>
      <c r="L31" s="119">
        <v>0</v>
      </c>
      <c r="M31" s="114">
        <v>0</v>
      </c>
    </row>
    <row r="32" spans="1:13" ht="16.5" customHeight="1" x14ac:dyDescent="0.3">
      <c r="A32" s="46" t="s">
        <v>247</v>
      </c>
      <c r="B32" s="113">
        <v>1739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1739</v>
      </c>
      <c r="J32" s="113">
        <v>0</v>
      </c>
      <c r="K32" s="118" t="e">
        <f>#REF!</f>
        <v>#REF!</v>
      </c>
      <c r="L32" s="33">
        <v>1739</v>
      </c>
      <c r="M32" s="113">
        <v>0</v>
      </c>
    </row>
    <row r="33" spans="1:13" ht="16.5" customHeight="1" x14ac:dyDescent="0.3">
      <c r="A33" s="46" t="s">
        <v>248</v>
      </c>
      <c r="B33" s="114">
        <v>24240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17980</v>
      </c>
      <c r="J33" s="114">
        <v>6260</v>
      </c>
      <c r="K33" s="118"/>
      <c r="L33" s="119">
        <v>6260</v>
      </c>
      <c r="M33" s="114">
        <v>0</v>
      </c>
    </row>
    <row r="34" spans="1:13" ht="16.5" customHeight="1" x14ac:dyDescent="0.3">
      <c r="A34" s="46" t="s">
        <v>249</v>
      </c>
      <c r="B34" s="113">
        <v>75153.380540128899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1413.3136824286901</v>
      </c>
      <c r="J34" s="113">
        <v>73740.066857700207</v>
      </c>
      <c r="K34" s="118" t="e">
        <f>#REF!</f>
        <v>#REF!</v>
      </c>
      <c r="L34" s="33">
        <v>0</v>
      </c>
      <c r="M34" s="113">
        <v>0</v>
      </c>
    </row>
    <row r="35" spans="1:13" ht="16.5" customHeight="1" x14ac:dyDescent="0.3">
      <c r="A35" s="46" t="s">
        <v>250</v>
      </c>
      <c r="B35" s="114">
        <v>1599.3139879099999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1162.7384275700001</v>
      </c>
      <c r="I35" s="115">
        <v>0</v>
      </c>
      <c r="J35" s="114">
        <v>436.57556033999998</v>
      </c>
      <c r="K35" s="118"/>
      <c r="L35" s="119">
        <v>76.304707570000005</v>
      </c>
      <c r="M35" s="114">
        <v>1086.43372</v>
      </c>
    </row>
    <row r="36" spans="1:13" ht="16.5" customHeight="1" x14ac:dyDescent="0.3">
      <c r="A36" s="46" t="s">
        <v>251</v>
      </c>
      <c r="B36" s="113">
        <v>154891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154891</v>
      </c>
      <c r="K36" s="118" t="e">
        <f>#REF!</f>
        <v>#REF!</v>
      </c>
      <c r="L36" s="33">
        <v>20975</v>
      </c>
      <c r="M36" s="113">
        <v>143666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NUP9g8ohSaINsdmHpmqS6WQc1rQKD2JfZ40Ne/qhAA1tR9p1fxJtTqVLpvwHgU6zKkzU0FZKuCxH7hj4Cg7IQ==" saltValue="m5142Wfa4Jbv4STRy4wfFQ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L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68" t="str">
        <f>'Table of Contents'!C30</f>
        <v>Table 2.14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tr">
        <f>"AIF: "&amp;'Table of Contents'!A30&amp;", "&amp;'Table of Contents'!A3</f>
        <v>AIF: Total Net Assets of ETFs and Funds of Funds, 2017:Q1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3">
      <c r="A8" s="46" t="s">
        <v>223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16655.441999999999</v>
      </c>
      <c r="H8" s="94">
        <v>4037.5790000000002</v>
      </c>
      <c r="I8" s="94">
        <v>1183.508</v>
      </c>
      <c r="J8" s="94">
        <v>11275.573</v>
      </c>
      <c r="K8" s="100">
        <v>158.78200000000001</v>
      </c>
    </row>
    <row r="9" spans="1:12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17308.609616239999</v>
      </c>
      <c r="H9" s="102">
        <v>542.27125124500003</v>
      </c>
      <c r="I9" s="102">
        <v>2382.6528902780001</v>
      </c>
      <c r="J9" s="102">
        <v>14383.685474717</v>
      </c>
      <c r="K9" s="6">
        <v>0</v>
      </c>
      <c r="L9" s="36"/>
    </row>
    <row r="10" spans="1:12" ht="16.5" customHeight="1" x14ac:dyDescent="0.3">
      <c r="A10" s="46" t="s">
        <v>225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227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229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124066.64200000001</v>
      </c>
      <c r="H14" s="94">
        <v>7519.4070000000002</v>
      </c>
      <c r="I14" s="94">
        <v>4574.8429999999998</v>
      </c>
      <c r="J14" s="94">
        <v>106132.74800000001</v>
      </c>
      <c r="K14" s="100">
        <v>5839.6440000000002</v>
      </c>
    </row>
    <row r="15" spans="1:12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6198.9515659999997</v>
      </c>
      <c r="H15" s="102">
        <v>1930.401863</v>
      </c>
      <c r="I15" s="102">
        <v>4268.5497029999997</v>
      </c>
      <c r="J15" s="102">
        <v>0</v>
      </c>
      <c r="K15" s="6">
        <v>0</v>
      </c>
    </row>
    <row r="16" spans="1:12" ht="16.5" customHeight="1" x14ac:dyDescent="0.3">
      <c r="A16" s="46" t="s">
        <v>231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73090.055999999997</v>
      </c>
      <c r="H17" s="102">
        <v>1352.9780000000001</v>
      </c>
      <c r="I17" s="102">
        <v>1.5</v>
      </c>
      <c r="J17" s="102">
        <v>68741.611999999994</v>
      </c>
      <c r="K17" s="6">
        <v>2993.9659999999999</v>
      </c>
    </row>
    <row r="18" spans="1:11" ht="16.5" customHeight="1" x14ac:dyDescent="0.3">
      <c r="A18" s="46" t="s">
        <v>233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3807</v>
      </c>
      <c r="C19" s="102">
        <v>3807</v>
      </c>
      <c r="D19" s="102">
        <v>0</v>
      </c>
      <c r="E19" s="6">
        <v>0</v>
      </c>
      <c r="F19" s="108"/>
      <c r="G19" s="6">
        <v>1015236.40763264</v>
      </c>
      <c r="H19" s="102">
        <v>93402.460119862706</v>
      </c>
      <c r="I19" s="102">
        <v>33608.484779752398</v>
      </c>
      <c r="J19" s="102">
        <v>591630.03177163901</v>
      </c>
      <c r="K19" s="6">
        <v>296595.43096138601</v>
      </c>
    </row>
    <row r="20" spans="1:11" ht="16.5" customHeight="1" x14ac:dyDescent="0.3">
      <c r="A20" s="46" t="s">
        <v>235</v>
      </c>
      <c r="B20" s="100" t="s">
        <v>146</v>
      </c>
      <c r="C20" s="94">
        <v>0</v>
      </c>
      <c r="D20" s="94">
        <v>0</v>
      </c>
      <c r="E20" s="100">
        <v>0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6512.99</v>
      </c>
      <c r="H21" s="102">
        <v>0</v>
      </c>
      <c r="I21" s="102">
        <v>0</v>
      </c>
      <c r="J21" s="102">
        <v>3660.56</v>
      </c>
      <c r="K21" s="6">
        <v>2852.43</v>
      </c>
    </row>
    <row r="22" spans="1:11" ht="16.5" customHeight="1" x14ac:dyDescent="0.3">
      <c r="A22" s="46" t="s">
        <v>237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615.82000000000005</v>
      </c>
      <c r="H22" s="94">
        <v>0</v>
      </c>
      <c r="I22" s="94">
        <v>0</v>
      </c>
      <c r="J22" s="94">
        <v>0</v>
      </c>
      <c r="K22" s="100">
        <v>615.82000000000005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94004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881.70408772859196</v>
      </c>
      <c r="H24" s="94">
        <v>77.527000000000001</v>
      </c>
      <c r="I24" s="94">
        <v>37.210999999999999</v>
      </c>
      <c r="J24" s="94">
        <v>0</v>
      </c>
      <c r="K24" s="100">
        <v>766.96608772859202</v>
      </c>
    </row>
    <row r="25" spans="1:11" ht="16.5" customHeight="1" x14ac:dyDescent="0.3">
      <c r="A25" s="46" t="s">
        <v>240</v>
      </c>
      <c r="B25" s="6">
        <v>145</v>
      </c>
      <c r="C25" s="102">
        <v>0</v>
      </c>
      <c r="D25" s="102">
        <v>0</v>
      </c>
      <c r="E25" s="6">
        <v>0</v>
      </c>
      <c r="F25" s="108"/>
      <c r="G25" s="6">
        <v>128310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4889.05</v>
      </c>
      <c r="H27" s="102">
        <v>1882.079</v>
      </c>
      <c r="I27" s="102">
        <v>1174.576</v>
      </c>
      <c r="J27" s="102">
        <v>1070.402</v>
      </c>
      <c r="K27" s="6">
        <v>761.99300000000005</v>
      </c>
    </row>
    <row r="28" spans="1:11" ht="16.5" customHeight="1" x14ac:dyDescent="0.3">
      <c r="A28" s="46" t="s">
        <v>243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730.60577994000005</v>
      </c>
      <c r="H28" s="94">
        <v>0</v>
      </c>
      <c r="I28" s="94">
        <v>32.090410740000003</v>
      </c>
      <c r="J28" s="94">
        <v>1.6576651099999999</v>
      </c>
      <c r="K28" s="100">
        <v>696.85770408999997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2228</v>
      </c>
      <c r="C33" s="102">
        <v>2228</v>
      </c>
      <c r="D33" s="102">
        <v>0</v>
      </c>
      <c r="E33" s="6">
        <v>0</v>
      </c>
      <c r="F33" s="108"/>
      <c r="G33" s="6">
        <v>81758</v>
      </c>
      <c r="H33" s="102">
        <v>35698</v>
      </c>
      <c r="I33" s="102">
        <v>6787</v>
      </c>
      <c r="J33" s="102">
        <v>32397</v>
      </c>
      <c r="K33" s="6">
        <v>6876</v>
      </c>
    </row>
    <row r="34" spans="1:11" ht="16.5" customHeight="1" x14ac:dyDescent="0.3">
      <c r="A34" s="46" t="s">
        <v>249</v>
      </c>
      <c r="B34" s="100" t="s">
        <v>146</v>
      </c>
      <c r="C34" s="94">
        <v>0</v>
      </c>
      <c r="D34" s="94">
        <v>0</v>
      </c>
      <c r="E34" s="100">
        <v>9721.7617195692692</v>
      </c>
      <c r="F34" s="50"/>
      <c r="G34" s="100">
        <v>9798.0679558632801</v>
      </c>
      <c r="H34" s="94">
        <v>0</v>
      </c>
      <c r="I34" s="94">
        <v>0</v>
      </c>
      <c r="J34" s="94">
        <v>0</v>
      </c>
      <c r="K34" s="100">
        <v>9798.0679558632801</v>
      </c>
    </row>
    <row r="35" spans="1:11" ht="16.5" customHeight="1" x14ac:dyDescent="0.3">
      <c r="A35" s="46" t="s">
        <v>250</v>
      </c>
      <c r="B35" s="6">
        <v>160.62151019000001</v>
      </c>
      <c r="C35" s="102">
        <v>0</v>
      </c>
      <c r="D35" s="102">
        <v>0</v>
      </c>
      <c r="E35" s="6">
        <v>0</v>
      </c>
      <c r="F35" s="108"/>
      <c r="G35" s="6">
        <v>838.69816369</v>
      </c>
      <c r="H35" s="102">
        <v>0</v>
      </c>
      <c r="I35" s="102">
        <v>0</v>
      </c>
      <c r="J35" s="102">
        <v>195.16280391000001</v>
      </c>
      <c r="K35" s="6">
        <v>643.53535978000002</v>
      </c>
    </row>
    <row r="36" spans="1:11" ht="16.5" customHeight="1" x14ac:dyDescent="0.3">
      <c r="A36" s="46" t="s">
        <v>251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101905.12790000001</v>
      </c>
      <c r="H36" s="94">
        <v>12600.144700000001</v>
      </c>
      <c r="I36" s="94">
        <v>1443.7867000000001</v>
      </c>
      <c r="J36" s="94">
        <v>84636.210200000001</v>
      </c>
      <c r="K36" s="100">
        <v>3224.9863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mrhWru2q69PJ0rDeLP3GXNIwAfXTrJEDS1++sUFtr6m4djLIq+S0Pd7fFuXD4vRtPsAGfthtsKNzTrhGTRQS7g==" saltValue="nvcAhzrvC0kAXwh6ldw1ZQ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tr">
        <f>'Table of Contents'!C31</f>
        <v>Table 2.15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tr">
        <f>"AIF: "&amp;'Table of Contents'!A31&amp;", "&amp;'Table of Contents'!A3</f>
        <v>AIF: Total Net Assets of Institutional Funds, 2017:Q1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3">
      <c r="A8" s="46" t="s">
        <v>223</v>
      </c>
      <c r="B8" s="100">
        <v>80998.312000000005</v>
      </c>
      <c r="C8" s="94">
        <v>8552.9959999999992</v>
      </c>
      <c r="D8" s="94">
        <v>25481.535</v>
      </c>
      <c r="E8" s="94">
        <v>46508.271000000001</v>
      </c>
      <c r="F8" s="94">
        <v>0</v>
      </c>
      <c r="G8" s="94">
        <v>433.404</v>
      </c>
      <c r="H8" s="94">
        <v>0</v>
      </c>
      <c r="I8" s="94">
        <v>0</v>
      </c>
      <c r="J8" s="94">
        <v>0</v>
      </c>
      <c r="K8" s="100">
        <v>22.106000000000002</v>
      </c>
    </row>
    <row r="9" spans="1:12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229</v>
      </c>
      <c r="B14" s="100">
        <v>1156796.2109999999</v>
      </c>
      <c r="C14" s="94">
        <v>479213.27899999998</v>
      </c>
      <c r="D14" s="94">
        <v>510104.61</v>
      </c>
      <c r="E14" s="94">
        <v>142003.378</v>
      </c>
      <c r="F14" s="94">
        <v>64.786000000000001</v>
      </c>
      <c r="G14" s="94">
        <v>0</v>
      </c>
      <c r="H14" s="94">
        <v>1300.395</v>
      </c>
      <c r="I14" s="94">
        <v>544.76900000000001</v>
      </c>
      <c r="J14" s="94">
        <v>0</v>
      </c>
      <c r="K14" s="100">
        <v>23564.994999999999</v>
      </c>
    </row>
    <row r="15" spans="1:12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1475891.828</v>
      </c>
      <c r="C17" s="102">
        <v>98912.332999999999</v>
      </c>
      <c r="D17" s="102">
        <v>388220.54</v>
      </c>
      <c r="E17" s="102">
        <v>805211.34699999995</v>
      </c>
      <c r="F17" s="102">
        <v>5351.1490000000003</v>
      </c>
      <c r="G17" s="102">
        <v>66359.054999999993</v>
      </c>
      <c r="H17" s="102">
        <v>0</v>
      </c>
      <c r="I17" s="102">
        <v>0.88100000000000001</v>
      </c>
      <c r="J17" s="102">
        <v>2818.0509999999999</v>
      </c>
      <c r="K17" s="6">
        <v>109018.47199999999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223206.944429325</v>
      </c>
      <c r="C19" s="102">
        <v>57501.995352999998</v>
      </c>
      <c r="D19" s="102">
        <v>28194.080618</v>
      </c>
      <c r="E19" s="102">
        <v>19438.757409999998</v>
      </c>
      <c r="F19" s="102">
        <v>6182.3800233250004</v>
      </c>
      <c r="G19" s="102">
        <v>82909.601960999993</v>
      </c>
      <c r="H19" s="102">
        <v>0</v>
      </c>
      <c r="I19" s="102">
        <v>0</v>
      </c>
      <c r="J19" s="102">
        <v>25242.065596</v>
      </c>
      <c r="K19" s="6">
        <v>3738.0634679999998</v>
      </c>
    </row>
    <row r="20" spans="1:11" ht="16.5" customHeight="1" x14ac:dyDescent="0.3">
      <c r="A20" s="46" t="s">
        <v>235</v>
      </c>
      <c r="B20" s="100">
        <v>431000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48104.23</v>
      </c>
      <c r="C21" s="102">
        <v>0</v>
      </c>
      <c r="D21" s="102">
        <v>722.62</v>
      </c>
      <c r="E21" s="102">
        <v>3089.12</v>
      </c>
      <c r="F21" s="102">
        <v>0</v>
      </c>
      <c r="G21" s="102">
        <v>41076.53</v>
      </c>
      <c r="H21" s="102">
        <v>0</v>
      </c>
      <c r="I21" s="102">
        <v>0</v>
      </c>
      <c r="J21" s="102">
        <v>3215.96</v>
      </c>
      <c r="K21" s="6">
        <v>0</v>
      </c>
    </row>
    <row r="22" spans="1:11" ht="16.5" customHeight="1" x14ac:dyDescent="0.3">
      <c r="A22" s="46" t="s">
        <v>237</v>
      </c>
      <c r="B22" s="100">
        <v>1.94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1.94</v>
      </c>
    </row>
    <row r="23" spans="1:11" ht="16.5" customHeight="1" x14ac:dyDescent="0.3">
      <c r="A23" s="46" t="s">
        <v>238</v>
      </c>
      <c r="B23" s="6">
        <v>440288</v>
      </c>
      <c r="C23" s="102">
        <v>48992</v>
      </c>
      <c r="D23" s="102">
        <v>88049</v>
      </c>
      <c r="E23" s="102">
        <v>119838</v>
      </c>
      <c r="F23" s="102">
        <v>3546</v>
      </c>
      <c r="G23" s="102">
        <v>51525</v>
      </c>
      <c r="H23" s="102">
        <v>0</v>
      </c>
      <c r="I23" s="102">
        <v>24347</v>
      </c>
      <c r="J23" s="102">
        <v>0</v>
      </c>
      <c r="K23" s="6">
        <v>103991</v>
      </c>
    </row>
    <row r="24" spans="1:11" ht="16.5" customHeight="1" x14ac:dyDescent="0.3">
      <c r="A24" s="46" t="s">
        <v>239</v>
      </c>
      <c r="B24" s="100">
        <v>7110.0636755265596</v>
      </c>
      <c r="C24" s="94">
        <v>1610.3779279400001</v>
      </c>
      <c r="D24" s="94">
        <v>701.48759611544097</v>
      </c>
      <c r="E24" s="94">
        <v>118.81466122</v>
      </c>
      <c r="F24" s="94">
        <v>0</v>
      </c>
      <c r="G24" s="94">
        <v>321.05074079254302</v>
      </c>
      <c r="H24" s="94">
        <v>0</v>
      </c>
      <c r="I24" s="94">
        <v>586.64161636057702</v>
      </c>
      <c r="J24" s="94">
        <v>168.604302596049</v>
      </c>
      <c r="K24" s="100">
        <v>3603.0868305019499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56.673999999999999</v>
      </c>
      <c r="C30" s="94">
        <v>7.02</v>
      </c>
      <c r="D30" s="94">
        <v>10.083</v>
      </c>
      <c r="E30" s="94">
        <v>39.570999999999998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3">
      <c r="A34" s="46" t="s">
        <v>249</v>
      </c>
      <c r="B34" s="100">
        <v>50056.033327482102</v>
      </c>
      <c r="C34" s="94">
        <v>0</v>
      </c>
      <c r="D34" s="94">
        <v>0</v>
      </c>
      <c r="E34" s="94">
        <v>0</v>
      </c>
      <c r="F34" s="94">
        <v>0</v>
      </c>
      <c r="G34" s="94">
        <v>6261.7367663580299</v>
      </c>
      <c r="H34" s="94">
        <v>0</v>
      </c>
      <c r="I34" s="94">
        <v>0</v>
      </c>
      <c r="J34" s="94">
        <v>251.377977432835</v>
      </c>
      <c r="K34" s="100">
        <v>43542.9185836912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D672L8pfIgpsKBKWmBAILDJ4xoS/Dcrl91Sqm4DAwsxqc7doCj3z2oS7dVWLnQCMarVnW87HiJPH/aJ0mmI8+Q==" saltValue="EpAGBjfzYM3hvH5JuGteGQ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J37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Contents'!C34</f>
        <v>Table 2.16</v>
      </c>
      <c r="B1" s="168"/>
      <c r="C1" s="40"/>
    </row>
    <row r="2" spans="1:10" ht="16.5" customHeight="1" x14ac:dyDescent="0.3">
      <c r="A2" s="4" t="str">
        <f>"AIF: "&amp;'Table of Contents'!A34&amp;", "&amp;'Table of Contents'!A3</f>
        <v>AIF: Total Net Sales, 2017:Q1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223</v>
      </c>
      <c r="B8" s="100">
        <v>756.70100000000002</v>
      </c>
      <c r="C8" s="94">
        <v>30.021000000000001</v>
      </c>
      <c r="D8" s="94">
        <v>99.302999999999997</v>
      </c>
      <c r="E8" s="94">
        <v>355.63400000000001</v>
      </c>
      <c r="F8" s="94">
        <v>0</v>
      </c>
      <c r="G8" s="94">
        <v>-27.481000000000002</v>
      </c>
      <c r="H8" s="94">
        <v>55.011000000000003</v>
      </c>
      <c r="I8" s="94">
        <v>240.834</v>
      </c>
      <c r="J8" s="100">
        <v>3.379</v>
      </c>
    </row>
    <row r="9" spans="1:10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3">
      <c r="A12" s="46" t="s">
        <v>227</v>
      </c>
      <c r="B12" s="100">
        <v>-7</v>
      </c>
      <c r="C12" s="94">
        <v>1</v>
      </c>
      <c r="D12" s="94">
        <v>0</v>
      </c>
      <c r="E12" s="94">
        <v>-4</v>
      </c>
      <c r="F12" s="94">
        <v>0</v>
      </c>
      <c r="G12" s="94">
        <v>0</v>
      </c>
      <c r="H12" s="94">
        <v>0</v>
      </c>
      <c r="I12" s="94">
        <v>-10</v>
      </c>
      <c r="J12" s="100">
        <v>6</v>
      </c>
    </row>
    <row r="13" spans="1:10" ht="16.5" customHeight="1" x14ac:dyDescent="0.3">
      <c r="A13" s="46" t="s">
        <v>228</v>
      </c>
      <c r="B13" s="6">
        <v>1378.0266750000001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1378.0266750000001</v>
      </c>
      <c r="J13" s="6">
        <v>0</v>
      </c>
    </row>
    <row r="14" spans="1:10" ht="16.5" customHeight="1" x14ac:dyDescent="0.3">
      <c r="A14" s="46" t="s">
        <v>229</v>
      </c>
      <c r="B14" s="100">
        <v>-12301.485000000001</v>
      </c>
      <c r="C14" s="94">
        <v>16376.626</v>
      </c>
      <c r="D14" s="94">
        <v>-13943.101000000001</v>
      </c>
      <c r="E14" s="94">
        <v>-13170.713</v>
      </c>
      <c r="F14" s="94">
        <v>-1504.635</v>
      </c>
      <c r="G14" s="94">
        <v>0</v>
      </c>
      <c r="H14" s="94">
        <v>86.962000000000003</v>
      </c>
      <c r="I14" s="94">
        <v>0</v>
      </c>
      <c r="J14" s="100">
        <v>-146.624</v>
      </c>
    </row>
    <row r="15" spans="1:10" ht="16.5" customHeight="1" x14ac:dyDescent="0.3">
      <c r="A15" s="46" t="s">
        <v>230</v>
      </c>
      <c r="B15" s="6">
        <v>419.29477780000002</v>
      </c>
      <c r="C15" s="102">
        <v>-140.89666600000001</v>
      </c>
      <c r="D15" s="102">
        <v>101.1557263</v>
      </c>
      <c r="E15" s="102">
        <v>304.13341489999999</v>
      </c>
      <c r="F15" s="102">
        <v>1.0378145599999999</v>
      </c>
      <c r="G15" s="102">
        <v>-3.1209822200000001</v>
      </c>
      <c r="H15" s="102">
        <v>0</v>
      </c>
      <c r="I15" s="102">
        <v>4.5988399999999999E-2</v>
      </c>
      <c r="J15" s="6">
        <v>156.93948230000001</v>
      </c>
    </row>
    <row r="16" spans="1:10" ht="16.5" customHeight="1" x14ac:dyDescent="0.3">
      <c r="A16" s="46" t="s">
        <v>231</v>
      </c>
      <c r="B16" s="100">
        <v>6900</v>
      </c>
      <c r="C16" s="94">
        <v>-2300</v>
      </c>
      <c r="D16" s="94">
        <v>4800</v>
      </c>
      <c r="E16" s="94">
        <v>500</v>
      </c>
      <c r="F16" s="94">
        <v>1800</v>
      </c>
      <c r="G16" s="94">
        <v>2100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232</v>
      </c>
      <c r="B17" s="6">
        <v>26333.5</v>
      </c>
      <c r="C17" s="102">
        <v>672.32299999999998</v>
      </c>
      <c r="D17" s="102">
        <v>5546.4650000000001</v>
      </c>
      <c r="E17" s="102">
        <v>10797.471</v>
      </c>
      <c r="F17" s="102">
        <v>-0.128</v>
      </c>
      <c r="G17" s="102">
        <v>0</v>
      </c>
      <c r="H17" s="102">
        <v>-102.096</v>
      </c>
      <c r="I17" s="102">
        <v>4603.4049999999997</v>
      </c>
      <c r="J17" s="6">
        <v>4816.0600000000004</v>
      </c>
    </row>
    <row r="18" spans="1:10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234</v>
      </c>
      <c r="B19" s="6">
        <v>69731.285815412703</v>
      </c>
      <c r="C19" s="102">
        <v>15344.1823999061</v>
      </c>
      <c r="D19" s="102">
        <v>-81258.452717121007</v>
      </c>
      <c r="E19" s="102">
        <v>-22855.700239415</v>
      </c>
      <c r="F19" s="102">
        <v>-71922.889351471007</v>
      </c>
      <c r="G19" s="102">
        <v>-10305.399138749999</v>
      </c>
      <c r="H19" s="102">
        <v>87995.539072062194</v>
      </c>
      <c r="I19" s="102">
        <v>95455.568422257202</v>
      </c>
      <c r="J19" s="6">
        <v>57278.437367943297</v>
      </c>
    </row>
    <row r="20" spans="1:10" ht="16.5" customHeight="1" x14ac:dyDescent="0.3">
      <c r="A20" s="46" t="s">
        <v>235</v>
      </c>
      <c r="B20" s="100">
        <v>16760</v>
      </c>
      <c r="C20" s="94">
        <v>0</v>
      </c>
      <c r="D20" s="94">
        <v>0</v>
      </c>
      <c r="E20" s="94">
        <v>0</v>
      </c>
      <c r="F20" s="94">
        <v>680</v>
      </c>
      <c r="G20" s="94">
        <v>0</v>
      </c>
      <c r="H20" s="94">
        <v>0</v>
      </c>
      <c r="I20" s="94">
        <v>465</v>
      </c>
      <c r="J20" s="100">
        <v>15614</v>
      </c>
    </row>
    <row r="21" spans="1:10" ht="16.5" customHeight="1" x14ac:dyDescent="0.3">
      <c r="A21" s="46" t="s">
        <v>236</v>
      </c>
      <c r="B21" s="6">
        <v>-240.21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-136.91999999999999</v>
      </c>
      <c r="I21" s="102">
        <v>0</v>
      </c>
      <c r="J21" s="6">
        <v>-103.29</v>
      </c>
    </row>
    <row r="22" spans="1:10" ht="16.5" customHeight="1" x14ac:dyDescent="0.3">
      <c r="A22" s="46" t="s">
        <v>237</v>
      </c>
      <c r="B22" s="100">
        <v>-138.57</v>
      </c>
      <c r="C22" s="94">
        <v>115.41</v>
      </c>
      <c r="D22" s="94">
        <v>65.209999999999994</v>
      </c>
      <c r="E22" s="94">
        <v>-395.37</v>
      </c>
      <c r="F22" s="94">
        <v>0</v>
      </c>
      <c r="G22" s="94">
        <v>0</v>
      </c>
      <c r="H22" s="94">
        <v>25.48</v>
      </c>
      <c r="I22" s="94">
        <v>11.46</v>
      </c>
      <c r="J22" s="100">
        <v>39.24</v>
      </c>
    </row>
    <row r="23" spans="1:10" ht="16.5" customHeight="1" x14ac:dyDescent="0.3">
      <c r="A23" s="46" t="s">
        <v>238</v>
      </c>
      <c r="B23" s="6">
        <v>13225</v>
      </c>
      <c r="C23" s="102">
        <v>-830</v>
      </c>
      <c r="D23" s="102">
        <v>4357</v>
      </c>
      <c r="E23" s="102">
        <v>1498</v>
      </c>
      <c r="F23" s="102">
        <v>-374</v>
      </c>
      <c r="G23" s="102">
        <v>0</v>
      </c>
      <c r="H23" s="102">
        <v>0</v>
      </c>
      <c r="I23" s="102">
        <v>1820</v>
      </c>
      <c r="J23" s="6">
        <v>6754</v>
      </c>
    </row>
    <row r="24" spans="1:10" ht="16.5" customHeight="1" x14ac:dyDescent="0.3">
      <c r="A24" s="46" t="s">
        <v>239</v>
      </c>
      <c r="B24" s="100">
        <v>-400.72361345632999</v>
      </c>
      <c r="C24" s="94">
        <v>-428.57879918999998</v>
      </c>
      <c r="D24" s="94">
        <v>21.391439135441299</v>
      </c>
      <c r="E24" s="94">
        <v>-17.564899140000001</v>
      </c>
      <c r="F24" s="94">
        <v>0</v>
      </c>
      <c r="G24" s="94">
        <v>0</v>
      </c>
      <c r="H24" s="94">
        <v>-0.59499999999999997</v>
      </c>
      <c r="I24" s="94">
        <v>20.831317869999999</v>
      </c>
      <c r="J24" s="100">
        <v>3.7923278682300001</v>
      </c>
    </row>
    <row r="25" spans="1:10" ht="16.5" customHeight="1" x14ac:dyDescent="0.3">
      <c r="A25" s="46" t="s">
        <v>240</v>
      </c>
      <c r="B25" s="6">
        <v>-5929</v>
      </c>
      <c r="C25" s="102">
        <v>-7295</v>
      </c>
      <c r="D25" s="102">
        <v>-1840</v>
      </c>
      <c r="E25" s="102">
        <v>-501</v>
      </c>
      <c r="F25" s="102">
        <v>0</v>
      </c>
      <c r="G25" s="102">
        <v>0</v>
      </c>
      <c r="H25" s="102">
        <v>0</v>
      </c>
      <c r="I25" s="102">
        <v>-50</v>
      </c>
      <c r="J25" s="6">
        <v>3757</v>
      </c>
    </row>
    <row r="26" spans="1:10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242</v>
      </c>
      <c r="B27" s="6">
        <v>2864.8969999999999</v>
      </c>
      <c r="C27" s="102">
        <v>-86.676000000000002</v>
      </c>
      <c r="D27" s="102">
        <v>1176.472</v>
      </c>
      <c r="E27" s="102">
        <v>552.03599999999994</v>
      </c>
      <c r="F27" s="102">
        <v>-19.079999999999998</v>
      </c>
      <c r="G27" s="102">
        <v>0</v>
      </c>
      <c r="H27" s="102">
        <v>1105.5219999999999</v>
      </c>
      <c r="I27" s="102">
        <v>168.36199999999999</v>
      </c>
      <c r="J27" s="6">
        <v>-31.74</v>
      </c>
    </row>
    <row r="28" spans="1:10" ht="16.5" customHeight="1" x14ac:dyDescent="0.3">
      <c r="A28" s="46" t="s">
        <v>243</v>
      </c>
      <c r="B28" s="100">
        <v>-360.34846160500001</v>
      </c>
      <c r="C28" s="94">
        <v>0.12686196</v>
      </c>
      <c r="D28" s="94">
        <v>-2.6164587699999999</v>
      </c>
      <c r="E28" s="94">
        <v>-4.7576849999999997E-2</v>
      </c>
      <c r="F28" s="94">
        <v>-446.64845788999997</v>
      </c>
      <c r="G28" s="94">
        <v>-1.06774868</v>
      </c>
      <c r="H28" s="94">
        <v>-2.9431669249999999</v>
      </c>
      <c r="I28" s="94">
        <v>0</v>
      </c>
      <c r="J28" s="100">
        <v>92.848085549999993</v>
      </c>
    </row>
    <row r="29" spans="1:10" ht="16.5" customHeight="1" x14ac:dyDescent="0.3">
      <c r="A29" s="46" t="s">
        <v>244</v>
      </c>
      <c r="B29" s="6">
        <v>-0.04</v>
      </c>
      <c r="C29" s="102">
        <v>0</v>
      </c>
      <c r="D29" s="102">
        <v>0</v>
      </c>
      <c r="E29" s="102">
        <v>-0.56000000000000005</v>
      </c>
      <c r="F29" s="102">
        <v>0</v>
      </c>
      <c r="G29" s="102">
        <v>1.8</v>
      </c>
      <c r="H29" s="102">
        <v>0</v>
      </c>
      <c r="I29" s="102">
        <v>0</v>
      </c>
      <c r="J29" s="6">
        <v>-1.28</v>
      </c>
    </row>
    <row r="30" spans="1:10" ht="16.5" customHeight="1" x14ac:dyDescent="0.3">
      <c r="A30" s="46" t="s">
        <v>245</v>
      </c>
      <c r="B30" s="100">
        <v>25.132999999999999</v>
      </c>
      <c r="C30" s="94">
        <v>0.65300000000000002</v>
      </c>
      <c r="D30" s="94">
        <v>0.37</v>
      </c>
      <c r="E30" s="94">
        <v>-0.46400000000000002</v>
      </c>
      <c r="F30" s="94">
        <v>-40.606000000000002</v>
      </c>
      <c r="G30" s="94">
        <v>0</v>
      </c>
      <c r="H30" s="94">
        <v>0</v>
      </c>
      <c r="I30" s="94">
        <v>65.180000000000007</v>
      </c>
      <c r="J30" s="100">
        <v>0</v>
      </c>
    </row>
    <row r="31" spans="1:10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247</v>
      </c>
      <c r="B32" s="100">
        <v>265</v>
      </c>
      <c r="C32" s="94">
        <v>439</v>
      </c>
      <c r="D32" s="94">
        <v>-763</v>
      </c>
      <c r="E32" s="94">
        <v>-11</v>
      </c>
      <c r="F32" s="94">
        <v>0</v>
      </c>
      <c r="G32" s="94">
        <v>465</v>
      </c>
      <c r="H32" s="94">
        <v>63</v>
      </c>
      <c r="I32" s="94">
        <v>0</v>
      </c>
      <c r="J32" s="100">
        <v>72</v>
      </c>
    </row>
    <row r="33" spans="1:10" ht="16.5" customHeight="1" x14ac:dyDescent="0.3">
      <c r="A33" s="46" t="s">
        <v>248</v>
      </c>
      <c r="B33" s="6">
        <v>1815</v>
      </c>
      <c r="C33" s="102">
        <v>692</v>
      </c>
      <c r="D33" s="102">
        <v>388</v>
      </c>
      <c r="E33" s="102">
        <v>66</v>
      </c>
      <c r="F33" s="102">
        <v>-34</v>
      </c>
      <c r="G33" s="102">
        <v>0</v>
      </c>
      <c r="H33" s="102">
        <v>-38</v>
      </c>
      <c r="I33" s="102">
        <v>0</v>
      </c>
      <c r="J33" s="6">
        <v>741</v>
      </c>
    </row>
    <row r="34" spans="1:10" ht="16.5" customHeight="1" x14ac:dyDescent="0.3">
      <c r="A34" s="46" t="s">
        <v>249</v>
      </c>
      <c r="B34" s="100">
        <v>1092.97221524562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548.02001362765805</v>
      </c>
      <c r="J34" s="100">
        <v>544.95220161796203</v>
      </c>
    </row>
    <row r="35" spans="1:10" ht="16.5" customHeight="1" x14ac:dyDescent="0.3">
      <c r="A35" s="46" t="s">
        <v>250</v>
      </c>
      <c r="B35" s="6">
        <v>30.324761508662998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29.369624808663001</v>
      </c>
      <c r="J35" s="6">
        <v>0.95513669999999995</v>
      </c>
    </row>
    <row r="36" spans="1:10" ht="16.5" customHeight="1" x14ac:dyDescent="0.3">
      <c r="A36" s="46" t="s">
        <v>251</v>
      </c>
      <c r="B36" s="100">
        <v>1455.8743999999999</v>
      </c>
      <c r="C36" s="94">
        <v>181.00530000000001</v>
      </c>
      <c r="D36" s="94">
        <v>217.5352</v>
      </c>
      <c r="E36" s="94">
        <v>1477.8162</v>
      </c>
      <c r="F36" s="94">
        <v>-110.0307</v>
      </c>
      <c r="G36" s="94">
        <v>-67.753500000000003</v>
      </c>
      <c r="H36" s="94">
        <v>29.546099999999999</v>
      </c>
      <c r="I36" s="94">
        <v>-546.8827</v>
      </c>
      <c r="J36" s="100">
        <v>274.63850000000002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I3HHOUNXGhm0BjXk5u3mlGxpTfhyTmY7tx0+65ybTWQcdIQBF0JfFMXwLouH//CLIQUwNCTrVwXg9owvRRPUXA==" saltValue="1t9Ca04XkpRc3V6DaDXl+g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N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tr">
        <f>'Table of Contents'!C35</f>
        <v>Table 2.17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tr">
        <f>"AIF: "&amp;'Table of Contents'!A35&amp;", "&amp;'Table of Contents'!A3</f>
        <v>AIF: Total Net Sales of Other Funds, 2017:Q1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223</v>
      </c>
      <c r="B8" s="113">
        <v>3.379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3.379</v>
      </c>
      <c r="K8" s="118" t="e">
        <f>#REF!</f>
        <v>#REF!</v>
      </c>
      <c r="L8" s="33">
        <v>3.379</v>
      </c>
      <c r="M8" s="113">
        <v>0</v>
      </c>
    </row>
    <row r="9" spans="1:14" s="50" customFormat="1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f>#REF!</f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225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f>#REF!</f>
        <v>#REF!</v>
      </c>
      <c r="L10" s="33">
        <v>0</v>
      </c>
      <c r="M10" s="113">
        <v>0</v>
      </c>
    </row>
    <row r="11" spans="1:14" ht="16.5" customHeight="1" x14ac:dyDescent="0.3">
      <c r="A11" s="46" t="s">
        <v>226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f>#REF!</f>
        <v>#REF!</v>
      </c>
      <c r="L11" s="119">
        <v>0</v>
      </c>
      <c r="M11" s="114">
        <v>0</v>
      </c>
    </row>
    <row r="12" spans="1:14" ht="16.5" customHeight="1" x14ac:dyDescent="0.3">
      <c r="A12" s="46" t="s">
        <v>227</v>
      </c>
      <c r="B12" s="113">
        <v>6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3</v>
      </c>
      <c r="I12" s="32">
        <v>2</v>
      </c>
      <c r="J12" s="113">
        <v>1</v>
      </c>
      <c r="K12" s="118" t="e">
        <f>#REF!</f>
        <v>#REF!</v>
      </c>
      <c r="L12" s="33">
        <v>1</v>
      </c>
      <c r="M12" s="113">
        <v>-8</v>
      </c>
    </row>
    <row r="13" spans="1:14" ht="16.5" customHeight="1" x14ac:dyDescent="0.3">
      <c r="A13" s="46" t="s">
        <v>228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f>#REF!</f>
        <v>#REF!</v>
      </c>
      <c r="L13" s="119">
        <v>0</v>
      </c>
      <c r="M13" s="114">
        <v>0</v>
      </c>
    </row>
    <row r="14" spans="1:14" ht="16.5" customHeight="1" x14ac:dyDescent="0.3">
      <c r="A14" s="46" t="s">
        <v>229</v>
      </c>
      <c r="B14" s="113">
        <v>-146.624</v>
      </c>
      <c r="C14" s="32">
        <v>0</v>
      </c>
      <c r="D14" s="32">
        <v>0</v>
      </c>
      <c r="E14" s="32">
        <v>0</v>
      </c>
      <c r="F14" s="32">
        <v>0</v>
      </c>
      <c r="G14" s="32">
        <v>-357.57400000000001</v>
      </c>
      <c r="H14" s="32">
        <v>101.173</v>
      </c>
      <c r="I14" s="32">
        <v>1043.9970000000001</v>
      </c>
      <c r="J14" s="113">
        <v>-934.22</v>
      </c>
      <c r="K14" s="118" t="e">
        <f>#REF!</f>
        <v>#REF!</v>
      </c>
      <c r="L14" s="33">
        <v>0</v>
      </c>
      <c r="M14" s="113">
        <v>0</v>
      </c>
    </row>
    <row r="15" spans="1:14" ht="16.5" customHeight="1" x14ac:dyDescent="0.3">
      <c r="A15" s="46" t="s">
        <v>230</v>
      </c>
      <c r="B15" s="114">
        <v>156.93948230000001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f>#REF!</f>
        <v>#REF!</v>
      </c>
      <c r="L15" s="119">
        <v>0</v>
      </c>
      <c r="M15" s="114">
        <v>0</v>
      </c>
    </row>
    <row r="16" spans="1:14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f>#REF!</f>
        <v>#REF!</v>
      </c>
      <c r="L16" s="33">
        <v>0</v>
      </c>
      <c r="M16" s="113">
        <v>0</v>
      </c>
    </row>
    <row r="17" spans="1:13" ht="16.5" customHeight="1" x14ac:dyDescent="0.3">
      <c r="A17" s="46" t="s">
        <v>232</v>
      </c>
      <c r="B17" s="114">
        <v>4816.0600000000004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1.17</v>
      </c>
      <c r="I17" s="115">
        <v>44.741999999999997</v>
      </c>
      <c r="J17" s="114">
        <v>4770.1480000000001</v>
      </c>
      <c r="K17" s="118" t="e">
        <f>#REF!</f>
        <v>#REF!</v>
      </c>
      <c r="L17" s="119">
        <v>4814.8900000000003</v>
      </c>
      <c r="M17" s="114">
        <v>1.17</v>
      </c>
    </row>
    <row r="18" spans="1:13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f>#REF!</f>
        <v>#REF!</v>
      </c>
      <c r="L18" s="33">
        <v>0</v>
      </c>
      <c r="M18" s="113">
        <v>0</v>
      </c>
    </row>
    <row r="19" spans="1:13" ht="16.5" customHeight="1" x14ac:dyDescent="0.3">
      <c r="A19" s="46" t="s">
        <v>234</v>
      </c>
      <c r="B19" s="114">
        <v>57278.437367943297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-3169.9824809000002</v>
      </c>
      <c r="J19" s="114">
        <v>60448.419848843303</v>
      </c>
      <c r="K19" s="118" t="e">
        <f>#REF!</f>
        <v>#REF!</v>
      </c>
      <c r="L19" s="119">
        <v>57278.437367943297</v>
      </c>
      <c r="M19" s="114">
        <v>0</v>
      </c>
    </row>
    <row r="20" spans="1:13" ht="16.5" customHeight="1" x14ac:dyDescent="0.3">
      <c r="A20" s="46" t="s">
        <v>235</v>
      </c>
      <c r="B20" s="113">
        <v>15614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f>#REF!</f>
        <v>#REF!</v>
      </c>
      <c r="L20" s="33">
        <v>0</v>
      </c>
      <c r="M20" s="113">
        <v>0</v>
      </c>
    </row>
    <row r="21" spans="1:13" ht="16.5" customHeight="1" x14ac:dyDescent="0.3">
      <c r="A21" s="46" t="s">
        <v>236</v>
      </c>
      <c r="B21" s="114">
        <v>-103.29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-103.29</v>
      </c>
      <c r="J21" s="114">
        <v>0</v>
      </c>
      <c r="K21" s="118" t="e">
        <f>#REF!</f>
        <v>#REF!</v>
      </c>
      <c r="L21" s="119">
        <v>-103.29</v>
      </c>
      <c r="M21" s="114">
        <v>0</v>
      </c>
    </row>
    <row r="22" spans="1:13" ht="16.5" customHeight="1" x14ac:dyDescent="0.3">
      <c r="A22" s="46" t="s">
        <v>237</v>
      </c>
      <c r="B22" s="113">
        <v>39.24</v>
      </c>
      <c r="C22" s="32">
        <v>0</v>
      </c>
      <c r="D22" s="32">
        <v>0</v>
      </c>
      <c r="E22" s="32">
        <v>0</v>
      </c>
      <c r="F22" s="32">
        <v>0</v>
      </c>
      <c r="G22" s="32">
        <v>0.51</v>
      </c>
      <c r="H22" s="32">
        <v>0</v>
      </c>
      <c r="I22" s="32">
        <v>9.14</v>
      </c>
      <c r="J22" s="113">
        <v>29.59</v>
      </c>
      <c r="K22" s="118" t="e">
        <f>#REF!</f>
        <v>#REF!</v>
      </c>
      <c r="L22" s="33">
        <v>29.59</v>
      </c>
      <c r="M22" s="113">
        <v>0</v>
      </c>
    </row>
    <row r="23" spans="1:13" ht="16.5" customHeight="1" x14ac:dyDescent="0.3">
      <c r="A23" s="46" t="s">
        <v>238</v>
      </c>
      <c r="B23" s="114">
        <v>6754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804</v>
      </c>
      <c r="I23" s="115">
        <v>0</v>
      </c>
      <c r="J23" s="114">
        <v>5950</v>
      </c>
      <c r="K23" s="118" t="e">
        <f>#REF!</f>
        <v>#REF!</v>
      </c>
      <c r="L23" s="119">
        <v>0</v>
      </c>
      <c r="M23" s="114">
        <v>0</v>
      </c>
    </row>
    <row r="24" spans="1:13" ht="16.5" customHeight="1" x14ac:dyDescent="0.3">
      <c r="A24" s="46" t="s">
        <v>239</v>
      </c>
      <c r="B24" s="113">
        <v>3.7923278682300001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-3.74677982</v>
      </c>
      <c r="I24" s="32">
        <v>12.946999999999999</v>
      </c>
      <c r="J24" s="113">
        <v>-5.4078923117700004</v>
      </c>
      <c r="K24" s="118" t="e">
        <f>#REF!</f>
        <v>#REF!</v>
      </c>
      <c r="L24" s="33">
        <v>-16.83481113177</v>
      </c>
      <c r="M24" s="113">
        <v>20.627139</v>
      </c>
    </row>
    <row r="25" spans="1:13" ht="16.5" customHeight="1" x14ac:dyDescent="0.3">
      <c r="A25" s="46" t="s">
        <v>240</v>
      </c>
      <c r="B25" s="114">
        <v>3757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553</v>
      </c>
      <c r="I25" s="115">
        <v>473</v>
      </c>
      <c r="J25" s="114">
        <v>2731</v>
      </c>
      <c r="K25" s="118" t="e">
        <f>#REF!</f>
        <v>#REF!</v>
      </c>
      <c r="L25" s="119">
        <v>0</v>
      </c>
      <c r="M25" s="114">
        <v>0</v>
      </c>
    </row>
    <row r="26" spans="1:13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f>#REF!</f>
        <v>#REF!</v>
      </c>
      <c r="L26" s="33">
        <v>0</v>
      </c>
      <c r="M26" s="113">
        <v>0</v>
      </c>
    </row>
    <row r="27" spans="1:13" ht="16.5" customHeight="1" x14ac:dyDescent="0.3">
      <c r="A27" s="46" t="s">
        <v>242</v>
      </c>
      <c r="B27" s="114">
        <v>-31.74</v>
      </c>
      <c r="C27" s="115">
        <v>0</v>
      </c>
      <c r="D27" s="115">
        <v>0</v>
      </c>
      <c r="E27" s="115">
        <v>0</v>
      </c>
      <c r="F27" s="115">
        <v>0</v>
      </c>
      <c r="G27" s="115">
        <v>-37.31</v>
      </c>
      <c r="H27" s="115">
        <v>11.446999999999999</v>
      </c>
      <c r="I27" s="115">
        <v>0</v>
      </c>
      <c r="J27" s="114">
        <v>-5.8710000000000004</v>
      </c>
      <c r="K27" s="118" t="e">
        <f>#REF!</f>
        <v>#REF!</v>
      </c>
      <c r="L27" s="119">
        <v>0</v>
      </c>
      <c r="M27" s="114">
        <v>0</v>
      </c>
    </row>
    <row r="28" spans="1:13" ht="16.5" customHeight="1" x14ac:dyDescent="0.3">
      <c r="A28" s="46" t="s">
        <v>243</v>
      </c>
      <c r="B28" s="113">
        <v>92.848085549999993</v>
      </c>
      <c r="C28" s="32">
        <v>0</v>
      </c>
      <c r="D28" s="32">
        <v>0</v>
      </c>
      <c r="E28" s="32">
        <v>0</v>
      </c>
      <c r="F28" s="32">
        <v>141.39062208000001</v>
      </c>
      <c r="G28" s="32">
        <v>0</v>
      </c>
      <c r="H28" s="32">
        <v>2.10036756</v>
      </c>
      <c r="I28" s="32">
        <v>0</v>
      </c>
      <c r="J28" s="113">
        <v>-50.642904090000002</v>
      </c>
      <c r="K28" s="118" t="e">
        <f>#REF!</f>
        <v>#REF!</v>
      </c>
      <c r="L28" s="33">
        <v>106.64969311</v>
      </c>
      <c r="M28" s="113">
        <v>-13.801607560000001</v>
      </c>
    </row>
    <row r="29" spans="1:13" ht="16.5" customHeight="1" x14ac:dyDescent="0.3">
      <c r="A29" s="46" t="s">
        <v>244</v>
      </c>
      <c r="B29" s="114">
        <v>-1.28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-1.28</v>
      </c>
      <c r="K29" s="118" t="e">
        <f>#REF!</f>
        <v>#REF!</v>
      </c>
      <c r="L29" s="119">
        <v>0</v>
      </c>
      <c r="M29" s="114">
        <v>-1.28</v>
      </c>
    </row>
    <row r="30" spans="1:13" ht="16.5" customHeight="1" x14ac:dyDescent="0.3">
      <c r="A30" s="46" t="s">
        <v>245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f>#REF!</f>
        <v>#REF!</v>
      </c>
      <c r="L30" s="33">
        <v>0</v>
      </c>
      <c r="M30" s="113">
        <v>0</v>
      </c>
    </row>
    <row r="31" spans="1:13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f>#REF!</f>
        <v>#REF!</v>
      </c>
      <c r="L31" s="119">
        <v>0</v>
      </c>
      <c r="M31" s="114">
        <v>0</v>
      </c>
    </row>
    <row r="32" spans="1:13" ht="16.5" customHeight="1" x14ac:dyDescent="0.3">
      <c r="A32" s="46" t="s">
        <v>247</v>
      </c>
      <c r="B32" s="113">
        <v>72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72</v>
      </c>
      <c r="J32" s="113">
        <v>0</v>
      </c>
      <c r="K32" s="118" t="e">
        <f>#REF!</f>
        <v>#REF!</v>
      </c>
      <c r="L32" s="33">
        <v>72</v>
      </c>
      <c r="M32" s="113">
        <v>0</v>
      </c>
    </row>
    <row r="33" spans="1:13" ht="16.5" customHeight="1" x14ac:dyDescent="0.3">
      <c r="A33" s="46" t="s">
        <v>248</v>
      </c>
      <c r="B33" s="114">
        <v>741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596</v>
      </c>
      <c r="J33" s="114">
        <v>145</v>
      </c>
      <c r="K33" s="118" t="e">
        <f>#REF!</f>
        <v>#REF!</v>
      </c>
      <c r="L33" s="119">
        <v>145</v>
      </c>
      <c r="M33" s="114">
        <v>0</v>
      </c>
    </row>
    <row r="34" spans="1:13" ht="16.5" customHeight="1" x14ac:dyDescent="0.3">
      <c r="A34" s="46" t="s">
        <v>249</v>
      </c>
      <c r="B34" s="113">
        <v>544.95220161796203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213.68304748256</v>
      </c>
      <c r="J34" s="113">
        <v>331.269154135402</v>
      </c>
      <c r="K34" s="118" t="e">
        <f>#REF!</f>
        <v>#REF!</v>
      </c>
      <c r="L34" s="33">
        <v>0</v>
      </c>
      <c r="M34" s="113">
        <v>0</v>
      </c>
    </row>
    <row r="35" spans="1:13" ht="16.5" customHeight="1" x14ac:dyDescent="0.3">
      <c r="A35" s="46" t="s">
        <v>250</v>
      </c>
      <c r="B35" s="114">
        <v>0.95513669999999995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0.95513669999999995</v>
      </c>
      <c r="I35" s="115">
        <v>0</v>
      </c>
      <c r="J35" s="114">
        <v>0</v>
      </c>
      <c r="K35" s="118" t="e">
        <f>#REF!</f>
        <v>#REF!</v>
      </c>
      <c r="L35" s="119">
        <v>0.95513669999999995</v>
      </c>
      <c r="M35" s="114">
        <v>0</v>
      </c>
    </row>
    <row r="36" spans="1:13" ht="16.5" customHeight="1" x14ac:dyDescent="0.3">
      <c r="A36" s="46" t="s">
        <v>251</v>
      </c>
      <c r="B36" s="113">
        <v>274.63850000000002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274.63850000000002</v>
      </c>
      <c r="K36" s="118" t="e">
        <f>#REF!</f>
        <v>#REF!</v>
      </c>
      <c r="L36" s="33">
        <v>274.63850000000002</v>
      </c>
      <c r="M36" s="113">
        <v>0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wURGWVm8arlS/3PwKC4R0iQYWWRI/elwhqwvLyqlOxI3JG2xbhaaGTRm4F1c6mpQu7AYRKCZZg5iyVnYbFsdQ==" saltValue="G+shSCeIo/GS93WUuC8qCg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K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Contents'!C36</f>
        <v>Table 2.18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Contents'!A36&amp;", "&amp;'Table of Contents'!A3</f>
        <v>AIF: Total Net Sales of ETFs and Funds of Funds, 2017:Q1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 t="e">
        <f>#REF!</f>
        <v>#REF!</v>
      </c>
      <c r="G8" s="100">
        <v>-73.617000000000004</v>
      </c>
      <c r="H8" s="94">
        <v>99.626999999999995</v>
      </c>
      <c r="I8" s="94">
        <v>29.331</v>
      </c>
      <c r="J8" s="94">
        <v>-205.95400000000001</v>
      </c>
      <c r="K8" s="100">
        <v>3.379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100">
        <v>0</v>
      </c>
      <c r="F10" s="108" t="e">
        <f>#REF!</f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 t="e">
        <f>#REF!</f>
        <v>#REF!</v>
      </c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 t="e">
        <f>#REF!</f>
        <v>#REF!</v>
      </c>
      <c r="G14" s="100">
        <v>-8021.6350000000002</v>
      </c>
      <c r="H14" s="94">
        <v>-982.11500000000001</v>
      </c>
      <c r="I14" s="94">
        <v>0</v>
      </c>
      <c r="J14" s="94">
        <v>-7512.375</v>
      </c>
      <c r="K14" s="100">
        <v>472.85500000000002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51.201217710000002</v>
      </c>
      <c r="H15" s="102">
        <v>-52.871554400000001</v>
      </c>
      <c r="I15" s="102">
        <v>104.07277209999999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 t="e">
        <f>#REF!</f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2970.04</v>
      </c>
      <c r="H17" s="102">
        <v>63.222000000000001</v>
      </c>
      <c r="I17" s="102">
        <v>-0.26500000000000001</v>
      </c>
      <c r="J17" s="102">
        <v>2771.2280000000001</v>
      </c>
      <c r="K17" s="6">
        <v>135.85499999999999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 t="e">
        <f>#REF!</f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-489</v>
      </c>
      <c r="C19" s="102">
        <v>-489</v>
      </c>
      <c r="D19" s="102">
        <v>0</v>
      </c>
      <c r="E19" s="6">
        <v>0</v>
      </c>
      <c r="F19" s="108"/>
      <c r="G19" s="6">
        <v>107833.041892655</v>
      </c>
      <c r="H19" s="102">
        <v>40.327546735840002</v>
      </c>
      <c r="I19" s="102">
        <v>-1283.4403632126</v>
      </c>
      <c r="J19" s="102">
        <v>16071.000821830699</v>
      </c>
      <c r="K19" s="6">
        <v>93005.153887300999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100">
        <v>0</v>
      </c>
      <c r="F20" s="108" t="e">
        <f>#REF!</f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-251.5</v>
      </c>
      <c r="H21" s="102">
        <v>0</v>
      </c>
      <c r="I21" s="102">
        <v>0</v>
      </c>
      <c r="J21" s="102">
        <v>-136.91999999999999</v>
      </c>
      <c r="K21" s="6">
        <v>-114.58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 t="e">
        <f>#REF!</f>
        <v>#REF!</v>
      </c>
      <c r="G22" s="100">
        <v>10.86</v>
      </c>
      <c r="H22" s="94">
        <v>0</v>
      </c>
      <c r="I22" s="94">
        <v>0</v>
      </c>
      <c r="J22" s="94">
        <v>0</v>
      </c>
      <c r="K22" s="100">
        <v>10.86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2022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 t="e">
        <f>#REF!</f>
        <v>#REF!</v>
      </c>
      <c r="G24" s="100">
        <v>32.847038150000003</v>
      </c>
      <c r="H24" s="94">
        <v>4.2999999999999997E-2</v>
      </c>
      <c r="I24" s="94">
        <v>16.11</v>
      </c>
      <c r="J24" s="94">
        <v>0</v>
      </c>
      <c r="K24" s="100">
        <v>16.694038150000001</v>
      </c>
    </row>
    <row r="25" spans="1:11" ht="16.5" customHeight="1" x14ac:dyDescent="0.3">
      <c r="A25" s="46" t="s">
        <v>240</v>
      </c>
      <c r="B25" s="6">
        <v>16</v>
      </c>
      <c r="C25" s="102">
        <v>0</v>
      </c>
      <c r="D25" s="102">
        <v>0</v>
      </c>
      <c r="E25" s="6">
        <v>0</v>
      </c>
      <c r="F25" s="108"/>
      <c r="G25" s="6">
        <v>-1884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 t="e">
        <f>#REF!</f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138.37394900000001</v>
      </c>
      <c r="H27" s="102">
        <v>-18.481000000000002</v>
      </c>
      <c r="I27" s="102">
        <v>110.517</v>
      </c>
      <c r="J27" s="102">
        <v>113.591949</v>
      </c>
      <c r="K27" s="6">
        <v>-67.254000000000005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 t="e">
        <f>#REF!</f>
        <v>#REF!</v>
      </c>
      <c r="G28" s="100">
        <v>62.558846490000001</v>
      </c>
      <c r="H28" s="94">
        <v>0</v>
      </c>
      <c r="I28" s="94">
        <v>4.5273066799999997</v>
      </c>
      <c r="J28" s="94">
        <v>9.8728720000000006E-2</v>
      </c>
      <c r="K28" s="100">
        <v>57.932811090000001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 t="e">
        <f>#REF!</f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100">
        <v>0</v>
      </c>
      <c r="F32" s="108" t="e">
        <f>#REF!</f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-6</v>
      </c>
      <c r="C33" s="102">
        <v>-6</v>
      </c>
      <c r="D33" s="102">
        <v>0</v>
      </c>
      <c r="E33" s="6">
        <v>0</v>
      </c>
      <c r="F33" s="108"/>
      <c r="G33" s="6">
        <v>342</v>
      </c>
      <c r="H33" s="102">
        <v>-249</v>
      </c>
      <c r="I33" s="102">
        <v>-549</v>
      </c>
      <c r="J33" s="102">
        <v>1050</v>
      </c>
      <c r="K33" s="6">
        <v>90</v>
      </c>
    </row>
    <row r="34" spans="1:11" ht="16.5" customHeight="1" x14ac:dyDescent="0.3">
      <c r="A34" s="46" t="s">
        <v>249</v>
      </c>
      <c r="B34" s="100">
        <v>202.533767405611</v>
      </c>
      <c r="C34" s="94">
        <v>0</v>
      </c>
      <c r="D34" s="94">
        <v>0</v>
      </c>
      <c r="E34" s="100">
        <v>202.533767405611</v>
      </c>
      <c r="F34" s="108" t="e">
        <f>#REF!</f>
        <v>#REF!</v>
      </c>
      <c r="G34" s="100">
        <v>591.03957721511597</v>
      </c>
      <c r="H34" s="94">
        <v>0</v>
      </c>
      <c r="I34" s="94">
        <v>0</v>
      </c>
      <c r="J34" s="94">
        <v>0</v>
      </c>
      <c r="K34" s="100">
        <v>591.03957721511597</v>
      </c>
    </row>
    <row r="35" spans="1:11" ht="16.5" customHeight="1" x14ac:dyDescent="0.3">
      <c r="A35" s="46" t="s">
        <v>250</v>
      </c>
      <c r="B35" s="6">
        <v>5.9941164100000002</v>
      </c>
      <c r="C35" s="102">
        <v>0</v>
      </c>
      <c r="D35" s="102">
        <v>0</v>
      </c>
      <c r="E35" s="6">
        <v>0</v>
      </c>
      <c r="F35" s="108"/>
      <c r="G35" s="6">
        <v>437.89106709579801</v>
      </c>
      <c r="H35" s="102">
        <v>0</v>
      </c>
      <c r="I35" s="102">
        <v>0</v>
      </c>
      <c r="J35" s="102">
        <v>67.553159466209493</v>
      </c>
      <c r="K35" s="6">
        <v>370.33790762958802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 t="e">
        <f>#REF!</f>
        <v>#REF!</v>
      </c>
      <c r="G36" s="100">
        <v>1202.3875</v>
      </c>
      <c r="H36" s="94">
        <v>162.9068</v>
      </c>
      <c r="I36" s="94">
        <v>11.8355</v>
      </c>
      <c r="J36" s="94">
        <v>1020.0377999999999</v>
      </c>
      <c r="K36" s="100">
        <v>7.6074000000000002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AG1MuITBBCVLJ8s0UBNP7CfF50WsI7ysAXQhOt7NaFMWCF9K0f62ou86V0qDFNrxfXdbvFwefoS0gKesCcK3Fg==" saltValue="BKErW4cTOrZGzoEagMHoWw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M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Contents'!C37</f>
        <v>Table 2.19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Contents'!A37&amp;", "&amp;'Table of Contents'!A3</f>
        <v>AIF: Total Net Sales of Institutional Funds, 2017:Q1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223</v>
      </c>
      <c r="B8" s="100">
        <v>436.79500000000002</v>
      </c>
      <c r="C8" s="94">
        <v>41.850999999999999</v>
      </c>
      <c r="D8" s="94">
        <v>67.19</v>
      </c>
      <c r="E8" s="94">
        <v>328.90100000000001</v>
      </c>
      <c r="F8" s="94">
        <v>0</v>
      </c>
      <c r="G8" s="94">
        <v>-1.147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-16355.295</v>
      </c>
      <c r="C14" s="94">
        <v>15485.962</v>
      </c>
      <c r="D14" s="94">
        <v>-14441.478999999999</v>
      </c>
      <c r="E14" s="94">
        <v>-13884.414000000001</v>
      </c>
      <c r="F14" s="94">
        <v>-1504.635</v>
      </c>
      <c r="G14" s="94">
        <v>0</v>
      </c>
      <c r="H14" s="94">
        <v>-357.57400000000001</v>
      </c>
      <c r="I14" s="94">
        <v>101.17400000000001</v>
      </c>
      <c r="J14" s="94">
        <v>0</v>
      </c>
      <c r="K14" s="100">
        <v>-1754.328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23367.757000000001</v>
      </c>
      <c r="C17" s="102">
        <v>605.51400000000001</v>
      </c>
      <c r="D17" s="102">
        <v>5565.5469999999996</v>
      </c>
      <c r="E17" s="102">
        <v>10165.538</v>
      </c>
      <c r="F17" s="102">
        <v>-0.128</v>
      </c>
      <c r="G17" s="102">
        <v>2263.652</v>
      </c>
      <c r="H17" s="102">
        <v>0</v>
      </c>
      <c r="I17" s="102">
        <v>1.17</v>
      </c>
      <c r="J17" s="102">
        <v>40.942</v>
      </c>
      <c r="K17" s="6">
        <v>4725.5219999999999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-35182.493743687002</v>
      </c>
      <c r="C19" s="102">
        <v>507.03112209929799</v>
      </c>
      <c r="D19" s="102">
        <v>-24.551544430511999</v>
      </c>
      <c r="E19" s="102">
        <v>-30539.213813261998</v>
      </c>
      <c r="F19" s="102">
        <v>-2109.7893318717001</v>
      </c>
      <c r="G19" s="102">
        <v>1064.3650791657301</v>
      </c>
      <c r="H19" s="102">
        <v>0</v>
      </c>
      <c r="I19" s="102">
        <v>0</v>
      </c>
      <c r="J19" s="102">
        <v>-3169.9824809000002</v>
      </c>
      <c r="K19" s="6">
        <v>-910.35277448732995</v>
      </c>
    </row>
    <row r="20" spans="1:11" ht="16.5" customHeight="1" x14ac:dyDescent="0.3">
      <c r="A20" s="46" t="s">
        <v>235</v>
      </c>
      <c r="B20" s="100">
        <v>6505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-86.21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-86.21</v>
      </c>
      <c r="K21" s="6">
        <v>0</v>
      </c>
    </row>
    <row r="22" spans="1:11" ht="16.5" customHeight="1" x14ac:dyDescent="0.3">
      <c r="A22" s="46" t="s">
        <v>237</v>
      </c>
      <c r="B22" s="100">
        <v>0.86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0.86</v>
      </c>
    </row>
    <row r="23" spans="1:11" ht="16.5" customHeight="1" x14ac:dyDescent="0.3">
      <c r="A23" s="46" t="s">
        <v>238</v>
      </c>
      <c r="B23" s="6">
        <v>10063</v>
      </c>
      <c r="C23" s="102">
        <v>55</v>
      </c>
      <c r="D23" s="102">
        <v>1714</v>
      </c>
      <c r="E23" s="102">
        <v>315</v>
      </c>
      <c r="F23" s="102">
        <v>132</v>
      </c>
      <c r="G23" s="102">
        <v>1643</v>
      </c>
      <c r="H23" s="102">
        <v>0</v>
      </c>
      <c r="I23" s="102">
        <v>389</v>
      </c>
      <c r="J23" s="102">
        <v>0</v>
      </c>
      <c r="K23" s="6">
        <v>5815</v>
      </c>
    </row>
    <row r="24" spans="1:11" ht="16.5" customHeight="1" x14ac:dyDescent="0.3">
      <c r="A24" s="46" t="s">
        <v>239</v>
      </c>
      <c r="B24" s="100">
        <v>-403.92261345633</v>
      </c>
      <c r="C24" s="94">
        <v>-429.12179918999999</v>
      </c>
      <c r="D24" s="94">
        <v>21.3924391354413</v>
      </c>
      <c r="E24" s="94">
        <v>-19.01689914</v>
      </c>
      <c r="F24" s="94">
        <v>0</v>
      </c>
      <c r="G24" s="94">
        <v>20.831317869999999</v>
      </c>
      <c r="H24" s="94">
        <v>0</v>
      </c>
      <c r="I24" s="94">
        <v>-3.74677982</v>
      </c>
      <c r="J24" s="94">
        <v>12.946999999999999</v>
      </c>
      <c r="K24" s="100">
        <v>-7.2078923117700002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2.9169999999999998</v>
      </c>
      <c r="C30" s="94">
        <v>0.65300000000000002</v>
      </c>
      <c r="D30" s="94">
        <v>0.37</v>
      </c>
      <c r="E30" s="94">
        <v>1.8939999999999999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3">
      <c r="A33" s="46" t="s">
        <v>248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3">
      <c r="A34" s="46" t="s">
        <v>249</v>
      </c>
      <c r="B34" s="100">
        <v>841.848346404528</v>
      </c>
      <c r="C34" s="94">
        <v>0</v>
      </c>
      <c r="D34" s="94">
        <v>0</v>
      </c>
      <c r="E34" s="94">
        <v>0</v>
      </c>
      <c r="F34" s="94">
        <v>0</v>
      </c>
      <c r="G34" s="94">
        <v>426.75812417080499</v>
      </c>
      <c r="H34" s="94">
        <v>0</v>
      </c>
      <c r="I34" s="94">
        <v>0</v>
      </c>
      <c r="J34" s="94">
        <v>164.07768396507501</v>
      </c>
      <c r="K34" s="100">
        <v>251.012538268648</v>
      </c>
    </row>
    <row r="35" spans="1:13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0Sik4vQaYAscCQp8yrYse/EcQ4xZYtoH2PINl083lRSS4TWop++2/pgaMSxY9sJ5b0bmfdqm4188bSKc5tgIyA==" saltValue="vq5oZLVVgajehd89WwmaCQ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K37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tr">
        <f>'Table of Contents'!C40</f>
        <v>Table 2.20</v>
      </c>
      <c r="B1" s="168"/>
      <c r="C1" s="40"/>
    </row>
    <row r="2" spans="1:11" ht="16.5" customHeight="1" x14ac:dyDescent="0.3">
      <c r="A2" s="110" t="str">
        <f>"AIF: "&amp;'Table of Contents'!A40&amp;", "&amp;'Table of Contents'!A3</f>
        <v>AIF: Total Sales, 2017:Q1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227</v>
      </c>
      <c r="B12" s="100">
        <v>19</v>
      </c>
      <c r="C12" s="94">
        <v>1</v>
      </c>
      <c r="D12" s="94">
        <v>0</v>
      </c>
      <c r="E12" s="94">
        <v>12</v>
      </c>
      <c r="F12" s="94">
        <v>0</v>
      </c>
      <c r="G12" s="94">
        <v>0</v>
      </c>
      <c r="H12" s="94">
        <v>0</v>
      </c>
      <c r="I12" s="94">
        <v>0</v>
      </c>
      <c r="J12" s="100">
        <v>6</v>
      </c>
    </row>
    <row r="13" spans="1:11" ht="16.5" customHeight="1" x14ac:dyDescent="0.3">
      <c r="A13" s="46" t="s">
        <v>228</v>
      </c>
      <c r="B13" s="6">
        <v>1771.737539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1771.737539</v>
      </c>
      <c r="J13" s="6">
        <v>0</v>
      </c>
    </row>
    <row r="14" spans="1:11" ht="16.5" customHeight="1" x14ac:dyDescent="0.3">
      <c r="A14" s="46" t="s">
        <v>229</v>
      </c>
      <c r="B14" s="100">
        <v>73861.607000000004</v>
      </c>
      <c r="C14" s="94">
        <v>45796.17</v>
      </c>
      <c r="D14" s="94">
        <v>19218.968000000001</v>
      </c>
      <c r="E14" s="94">
        <v>6169.5559999999996</v>
      </c>
      <c r="F14" s="94">
        <v>116.316</v>
      </c>
      <c r="G14" s="94">
        <v>0</v>
      </c>
      <c r="H14" s="94">
        <v>104.44</v>
      </c>
      <c r="I14" s="94">
        <v>0</v>
      </c>
      <c r="J14" s="100">
        <v>2456.1570000000002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6">
        <v>0</v>
      </c>
    </row>
    <row r="18" spans="1:10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235</v>
      </c>
      <c r="B20" s="100">
        <v>62817</v>
      </c>
      <c r="C20" s="94">
        <v>0</v>
      </c>
      <c r="D20" s="94">
        <v>0</v>
      </c>
      <c r="E20" s="94">
        <v>0</v>
      </c>
      <c r="F20" s="94">
        <v>2731</v>
      </c>
      <c r="G20" s="94">
        <v>0</v>
      </c>
      <c r="H20" s="94">
        <v>0</v>
      </c>
      <c r="I20" s="94">
        <v>596</v>
      </c>
      <c r="J20" s="100">
        <v>59491</v>
      </c>
    </row>
    <row r="21" spans="1:10" ht="16.5" customHeight="1" x14ac:dyDescent="0.3">
      <c r="A21" s="46" t="s">
        <v>236</v>
      </c>
      <c r="B21" s="6">
        <v>65.03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5.95</v>
      </c>
      <c r="I21" s="102">
        <v>0</v>
      </c>
      <c r="J21" s="6">
        <v>59.08</v>
      </c>
    </row>
    <row r="22" spans="1:10" ht="16.5" customHeight="1" x14ac:dyDescent="0.3">
      <c r="A22" s="46" t="s">
        <v>237</v>
      </c>
      <c r="B22" s="100">
        <v>671.32</v>
      </c>
      <c r="C22" s="94">
        <v>146.41</v>
      </c>
      <c r="D22" s="94">
        <v>90.06</v>
      </c>
      <c r="E22" s="94">
        <v>259.10000000000002</v>
      </c>
      <c r="F22" s="94">
        <v>0</v>
      </c>
      <c r="G22" s="94">
        <v>0</v>
      </c>
      <c r="H22" s="94">
        <v>26.94</v>
      </c>
      <c r="I22" s="94">
        <v>11.85</v>
      </c>
      <c r="J22" s="100">
        <v>136.96</v>
      </c>
    </row>
    <row r="23" spans="1:10" ht="16.5" customHeight="1" x14ac:dyDescent="0.3">
      <c r="A23" s="46" t="s">
        <v>238</v>
      </c>
      <c r="B23" s="6">
        <v>46225</v>
      </c>
      <c r="C23" s="102">
        <v>1626</v>
      </c>
      <c r="D23" s="102">
        <v>11960</v>
      </c>
      <c r="E23" s="102">
        <v>11895</v>
      </c>
      <c r="F23" s="102">
        <v>4215</v>
      </c>
      <c r="G23" s="102">
        <v>0</v>
      </c>
      <c r="H23" s="102">
        <v>0</v>
      </c>
      <c r="I23" s="102">
        <v>2870</v>
      </c>
      <c r="J23" s="6">
        <v>13659</v>
      </c>
    </row>
    <row r="24" spans="1:10" ht="16.5" customHeight="1" x14ac:dyDescent="0.3">
      <c r="A24" s="46" t="s">
        <v>239</v>
      </c>
      <c r="B24" s="100">
        <v>619.45417513544101</v>
      </c>
      <c r="C24" s="94">
        <v>82.854690329999997</v>
      </c>
      <c r="D24" s="94">
        <v>49.132029015441297</v>
      </c>
      <c r="E24" s="94">
        <v>17.767980000000001</v>
      </c>
      <c r="F24" s="94">
        <v>0</v>
      </c>
      <c r="G24" s="94">
        <v>0</v>
      </c>
      <c r="H24" s="94">
        <v>0.1</v>
      </c>
      <c r="I24" s="94">
        <v>34.729033690000001</v>
      </c>
      <c r="J24" s="100">
        <v>434.87044209999999</v>
      </c>
    </row>
    <row r="25" spans="1:10" ht="16.5" customHeight="1" x14ac:dyDescent="0.3">
      <c r="A25" s="46" t="s">
        <v>240</v>
      </c>
      <c r="B25" s="6">
        <v>27243</v>
      </c>
      <c r="C25" s="102">
        <v>5226</v>
      </c>
      <c r="D25" s="102">
        <v>8935</v>
      </c>
      <c r="E25" s="102">
        <v>406</v>
      </c>
      <c r="F25" s="102">
        <v>0</v>
      </c>
      <c r="G25" s="102">
        <v>0</v>
      </c>
      <c r="H25" s="102">
        <v>0</v>
      </c>
      <c r="I25" s="102">
        <v>605</v>
      </c>
      <c r="J25" s="6">
        <v>12071</v>
      </c>
    </row>
    <row r="26" spans="1:10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242</v>
      </c>
      <c r="B27" s="6">
        <v>8522.7039999999997</v>
      </c>
      <c r="C27" s="102">
        <v>1529.0170000000001</v>
      </c>
      <c r="D27" s="102">
        <v>2238.7020000000002</v>
      </c>
      <c r="E27" s="102">
        <v>1297.058</v>
      </c>
      <c r="F27" s="102">
        <v>999.21600000000001</v>
      </c>
      <c r="G27" s="102">
        <v>0</v>
      </c>
      <c r="H27" s="102">
        <v>1595.297</v>
      </c>
      <c r="I27" s="102">
        <v>202.09399999999999</v>
      </c>
      <c r="J27" s="6">
        <v>661.32</v>
      </c>
    </row>
    <row r="28" spans="1:10" ht="16.5" customHeight="1" x14ac:dyDescent="0.3">
      <c r="A28" s="46" t="s">
        <v>243</v>
      </c>
      <c r="B28" s="100">
        <v>375.79552159999997</v>
      </c>
      <c r="C28" s="94">
        <v>0.35291466999999999</v>
      </c>
      <c r="D28" s="94">
        <v>1.2349771899999999</v>
      </c>
      <c r="E28" s="94">
        <v>0.19659957</v>
      </c>
      <c r="F28" s="94">
        <v>135.46753297999999</v>
      </c>
      <c r="G28" s="94">
        <v>1.28848093</v>
      </c>
      <c r="H28" s="94">
        <v>1.5094140000000001E-2</v>
      </c>
      <c r="I28" s="94">
        <v>0</v>
      </c>
      <c r="J28" s="100">
        <v>237.23992211999999</v>
      </c>
    </row>
    <row r="29" spans="1:10" ht="16.5" customHeight="1" x14ac:dyDescent="0.3">
      <c r="A29" s="46" t="s">
        <v>244</v>
      </c>
      <c r="B29" s="6">
        <v>8.2200000000000006</v>
      </c>
      <c r="C29" s="102">
        <v>0</v>
      </c>
      <c r="D29" s="102">
        <v>0</v>
      </c>
      <c r="E29" s="102">
        <v>0</v>
      </c>
      <c r="F29" s="102">
        <v>0</v>
      </c>
      <c r="G29" s="102">
        <v>1.9</v>
      </c>
      <c r="H29" s="102">
        <v>0</v>
      </c>
      <c r="I29" s="102">
        <v>0</v>
      </c>
      <c r="J29" s="6">
        <v>6.32</v>
      </c>
    </row>
    <row r="30" spans="1:10" ht="16.5" customHeight="1" x14ac:dyDescent="0.3">
      <c r="A30" s="46" t="s">
        <v>245</v>
      </c>
      <c r="B30" s="100">
        <v>138.9</v>
      </c>
      <c r="C30" s="94">
        <v>0.65300000000000002</v>
      </c>
      <c r="D30" s="94">
        <v>0.37</v>
      </c>
      <c r="E30" s="94">
        <v>29.663</v>
      </c>
      <c r="F30" s="94">
        <v>10.513</v>
      </c>
      <c r="G30" s="94">
        <v>0</v>
      </c>
      <c r="H30" s="94">
        <v>0</v>
      </c>
      <c r="I30" s="94">
        <v>97.700999999999993</v>
      </c>
      <c r="J30" s="100">
        <v>0</v>
      </c>
    </row>
    <row r="31" spans="1:10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247</v>
      </c>
      <c r="B32" s="100">
        <v>3626</v>
      </c>
      <c r="C32" s="94">
        <v>894</v>
      </c>
      <c r="D32" s="94">
        <v>621</v>
      </c>
      <c r="E32" s="94">
        <v>111</v>
      </c>
      <c r="F32" s="94">
        <v>0</v>
      </c>
      <c r="G32" s="94">
        <v>1797</v>
      </c>
      <c r="H32" s="94">
        <v>96</v>
      </c>
      <c r="I32" s="94">
        <v>0</v>
      </c>
      <c r="J32" s="100">
        <v>107</v>
      </c>
    </row>
    <row r="33" spans="1:10" ht="16.5" customHeight="1" x14ac:dyDescent="0.3">
      <c r="A33" s="46" t="s">
        <v>248</v>
      </c>
      <c r="B33" s="6">
        <v>12360</v>
      </c>
      <c r="C33" s="102">
        <v>2929</v>
      </c>
      <c r="D33" s="102">
        <v>877</v>
      </c>
      <c r="E33" s="102">
        <v>5267</v>
      </c>
      <c r="F33" s="102">
        <v>15</v>
      </c>
      <c r="G33" s="102">
        <v>0</v>
      </c>
      <c r="H33" s="102">
        <v>1063</v>
      </c>
      <c r="I33" s="102">
        <v>0</v>
      </c>
      <c r="J33" s="6">
        <v>2209</v>
      </c>
    </row>
    <row r="34" spans="1:10" ht="16.5" customHeight="1" x14ac:dyDescent="0.3">
      <c r="A34" s="46" t="s">
        <v>249</v>
      </c>
      <c r="B34" s="100">
        <v>7264.08833125809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729.90062265818301</v>
      </c>
      <c r="J34" s="100">
        <v>6534.1877085999104</v>
      </c>
    </row>
    <row r="35" spans="1:10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251</v>
      </c>
      <c r="B36" s="100">
        <v>8995.2150000000001</v>
      </c>
      <c r="C36" s="94">
        <v>1741.5060000000001</v>
      </c>
      <c r="D36" s="94">
        <v>621.98630000000003</v>
      </c>
      <c r="E36" s="94">
        <v>4942.2879999999996</v>
      </c>
      <c r="F36" s="94">
        <v>23.916399999999999</v>
      </c>
      <c r="G36" s="94">
        <v>6.4999999999999997E-3</v>
      </c>
      <c r="H36" s="94">
        <v>179.56129999999999</v>
      </c>
      <c r="I36" s="94">
        <v>749.89229999999998</v>
      </c>
      <c r="J36" s="100">
        <v>736.05820000000006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ThTOf819mNtVAalJQdPayI6gQCxfWw7bHTFhiY40bqlS/UK2FTMShI41/wES5/hDF2MM3IXD9ppZtDYxkuU3Eg==" saltValue="rEDE/U39uVAUCMreWpqxPQ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O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10" width="16.7109375" style="79"/>
    <col min="11" max="11" width="1.140625" style="134" customWidth="1"/>
    <col min="12" max="16384" width="16.7109375" style="79"/>
  </cols>
  <sheetData>
    <row r="1" spans="1:13" ht="16.5" customHeight="1" x14ac:dyDescent="0.3">
      <c r="A1" s="169" t="str">
        <f>'Table of Contents'!C41</f>
        <v>Table 2.21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3">
      <c r="A2" s="80" t="str">
        <f>"AIF: "&amp;'Table of Contents'!A41&amp;", "&amp;'Table of Contents'!A3</f>
        <v>AIF: Total Sales of Other Funds, 2017:Q1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3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3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3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3">
      <c r="A8" s="46" t="s">
        <v>223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f>#REF!</f>
        <v>#REF!</v>
      </c>
      <c r="L8" s="64">
        <v>0</v>
      </c>
      <c r="M8" s="138">
        <v>0</v>
      </c>
    </row>
    <row r="9" spans="1:13" s="85" customFormat="1" ht="16.5" customHeight="1" x14ac:dyDescent="0.3">
      <c r="A9" s="46" t="s">
        <v>224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f>#REF!</f>
        <v>#REF!</v>
      </c>
      <c r="L9" s="141">
        <v>0</v>
      </c>
      <c r="M9" s="88">
        <v>0</v>
      </c>
    </row>
    <row r="10" spans="1:13" ht="16.5" customHeight="1" x14ac:dyDescent="0.3">
      <c r="A10" s="46" t="s">
        <v>225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f>#REF!</f>
        <v>#REF!</v>
      </c>
      <c r="L10" s="64">
        <v>0</v>
      </c>
      <c r="M10" s="138">
        <v>0</v>
      </c>
    </row>
    <row r="11" spans="1:13" ht="16.5" customHeight="1" x14ac:dyDescent="0.3">
      <c r="A11" s="46" t="s">
        <v>226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f>#REF!</f>
        <v>#REF!</v>
      </c>
      <c r="L11" s="141">
        <v>0</v>
      </c>
      <c r="M11" s="88">
        <v>0</v>
      </c>
    </row>
    <row r="12" spans="1:13" ht="16.5" customHeight="1" x14ac:dyDescent="0.3">
      <c r="A12" s="46" t="s">
        <v>227</v>
      </c>
      <c r="B12" s="138">
        <v>6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3</v>
      </c>
      <c r="I12" s="87">
        <v>2</v>
      </c>
      <c r="J12" s="138">
        <v>1</v>
      </c>
      <c r="K12" s="139" t="e">
        <f>#REF!</f>
        <v>#REF!</v>
      </c>
      <c r="L12" s="64">
        <v>18</v>
      </c>
      <c r="M12" s="138">
        <v>1</v>
      </c>
    </row>
    <row r="13" spans="1:13" ht="16.5" customHeight="1" x14ac:dyDescent="0.3">
      <c r="A13" s="46" t="s">
        <v>228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f>#REF!</f>
        <v>#REF!</v>
      </c>
      <c r="L13" s="141">
        <v>0</v>
      </c>
      <c r="M13" s="88">
        <v>0</v>
      </c>
    </row>
    <row r="14" spans="1:13" ht="16.5" customHeight="1" x14ac:dyDescent="0.3">
      <c r="A14" s="46" t="s">
        <v>229</v>
      </c>
      <c r="B14" s="138">
        <v>2456.1570000000002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101.173</v>
      </c>
      <c r="I14" s="87">
        <v>1109.2049999999999</v>
      </c>
      <c r="J14" s="138">
        <v>1245.779</v>
      </c>
      <c r="K14" s="139" t="e">
        <f>#REF!</f>
        <v>#REF!</v>
      </c>
      <c r="L14" s="64">
        <v>0</v>
      </c>
      <c r="M14" s="138">
        <v>0</v>
      </c>
    </row>
    <row r="15" spans="1:13" ht="16.5" customHeight="1" x14ac:dyDescent="0.3">
      <c r="A15" s="46" t="s">
        <v>230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f>#REF!</f>
        <v>#REF!</v>
      </c>
      <c r="L15" s="141">
        <v>0</v>
      </c>
      <c r="M15" s="88">
        <v>0</v>
      </c>
    </row>
    <row r="16" spans="1:13" ht="16.5" customHeight="1" x14ac:dyDescent="0.3">
      <c r="A16" s="46" t="s">
        <v>231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f>#REF!</f>
        <v>#REF!</v>
      </c>
      <c r="L16" s="64">
        <v>0</v>
      </c>
      <c r="M16" s="138">
        <v>0</v>
      </c>
    </row>
    <row r="17" spans="1:13" ht="16.5" customHeight="1" x14ac:dyDescent="0.3">
      <c r="A17" s="46" t="s">
        <v>232</v>
      </c>
      <c r="B17" s="88">
        <v>0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0</v>
      </c>
      <c r="I17" s="140">
        <v>0</v>
      </c>
      <c r="J17" s="88">
        <v>0</v>
      </c>
      <c r="K17" s="139" t="e">
        <f>#REF!</f>
        <v>#REF!</v>
      </c>
      <c r="L17" s="141">
        <v>0</v>
      </c>
      <c r="M17" s="88">
        <v>0</v>
      </c>
    </row>
    <row r="18" spans="1:13" ht="16.5" customHeight="1" x14ac:dyDescent="0.3">
      <c r="A18" s="46" t="s">
        <v>233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f>#REF!</f>
        <v>#REF!</v>
      </c>
      <c r="L18" s="64">
        <v>0</v>
      </c>
      <c r="M18" s="138">
        <v>0</v>
      </c>
    </row>
    <row r="19" spans="1:13" ht="16.5" customHeight="1" x14ac:dyDescent="0.3">
      <c r="A19" s="46" t="s">
        <v>234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f>#REF!</f>
        <v>#REF!</v>
      </c>
      <c r="L19" s="141">
        <v>0</v>
      </c>
      <c r="M19" s="88">
        <v>0</v>
      </c>
    </row>
    <row r="20" spans="1:13" ht="16.5" customHeight="1" x14ac:dyDescent="0.3">
      <c r="A20" s="46" t="s">
        <v>235</v>
      </c>
      <c r="B20" s="138">
        <v>59491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f>#REF!</f>
        <v>#REF!</v>
      </c>
      <c r="L20" s="64">
        <v>0</v>
      </c>
      <c r="M20" s="138">
        <v>0</v>
      </c>
    </row>
    <row r="21" spans="1:13" ht="16.5" customHeight="1" x14ac:dyDescent="0.3">
      <c r="A21" s="46" t="s">
        <v>236</v>
      </c>
      <c r="B21" s="88">
        <v>59.08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59.08</v>
      </c>
      <c r="J21" s="88">
        <v>0</v>
      </c>
      <c r="K21" s="139" t="e">
        <f>#REF!</f>
        <v>#REF!</v>
      </c>
      <c r="L21" s="141">
        <v>59.08</v>
      </c>
      <c r="M21" s="88">
        <v>0</v>
      </c>
    </row>
    <row r="22" spans="1:13" ht="16.5" customHeight="1" x14ac:dyDescent="0.3">
      <c r="A22" s="46" t="s">
        <v>237</v>
      </c>
      <c r="B22" s="138">
        <v>136.96</v>
      </c>
      <c r="C22" s="87">
        <v>0</v>
      </c>
      <c r="D22" s="87">
        <v>0</v>
      </c>
      <c r="E22" s="87">
        <v>0</v>
      </c>
      <c r="F22" s="87">
        <v>0</v>
      </c>
      <c r="G22" s="87">
        <v>0.51</v>
      </c>
      <c r="H22" s="87">
        <v>0</v>
      </c>
      <c r="I22" s="87">
        <v>13.15</v>
      </c>
      <c r="J22" s="138">
        <v>123.3</v>
      </c>
      <c r="K22" s="139" t="e">
        <f>#REF!</f>
        <v>#REF!</v>
      </c>
      <c r="L22" s="64">
        <v>123.3</v>
      </c>
      <c r="M22" s="138">
        <v>0</v>
      </c>
    </row>
    <row r="23" spans="1:13" ht="16.5" customHeight="1" x14ac:dyDescent="0.3">
      <c r="A23" s="46" t="s">
        <v>238</v>
      </c>
      <c r="B23" s="88">
        <v>13659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1528</v>
      </c>
      <c r="I23" s="140">
        <v>0</v>
      </c>
      <c r="J23" s="88">
        <v>12131</v>
      </c>
      <c r="K23" s="139" t="e">
        <f>#REF!</f>
        <v>#REF!</v>
      </c>
      <c r="L23" s="141">
        <v>0</v>
      </c>
      <c r="M23" s="88">
        <v>0</v>
      </c>
    </row>
    <row r="24" spans="1:13" ht="16.5" customHeight="1" x14ac:dyDescent="0.3">
      <c r="A24" s="46" t="s">
        <v>239</v>
      </c>
      <c r="B24" s="138">
        <v>434.87044209999999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23.277971180000002</v>
      </c>
      <c r="I24" s="87">
        <v>29.562000000000001</v>
      </c>
      <c r="J24" s="138">
        <v>382.03047092000003</v>
      </c>
      <c r="K24" s="139" t="e">
        <f>#REF!</f>
        <v>#REF!</v>
      </c>
      <c r="L24" s="64">
        <v>398.31003609999999</v>
      </c>
      <c r="M24" s="138">
        <v>36.560406</v>
      </c>
    </row>
    <row r="25" spans="1:13" ht="16.5" customHeight="1" x14ac:dyDescent="0.3">
      <c r="A25" s="46" t="s">
        <v>240</v>
      </c>
      <c r="B25" s="88">
        <v>12071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1459</v>
      </c>
      <c r="I25" s="140">
        <v>576</v>
      </c>
      <c r="J25" s="88">
        <v>10036</v>
      </c>
      <c r="K25" s="139" t="e">
        <f>#REF!</f>
        <v>#REF!</v>
      </c>
      <c r="L25" s="141">
        <v>0</v>
      </c>
      <c r="M25" s="88">
        <v>0</v>
      </c>
    </row>
    <row r="26" spans="1:13" ht="16.5" customHeight="1" x14ac:dyDescent="0.3">
      <c r="A26" s="46" t="s">
        <v>241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f>#REF!</f>
        <v>#REF!</v>
      </c>
      <c r="L26" s="64">
        <v>0</v>
      </c>
      <c r="M26" s="138">
        <v>0</v>
      </c>
    </row>
    <row r="27" spans="1:13" ht="16.5" customHeight="1" x14ac:dyDescent="0.3">
      <c r="A27" s="46" t="s">
        <v>242</v>
      </c>
      <c r="B27" s="88">
        <v>661.32</v>
      </c>
      <c r="C27" s="140">
        <v>0</v>
      </c>
      <c r="D27" s="140">
        <v>0</v>
      </c>
      <c r="E27" s="140">
        <v>0</v>
      </c>
      <c r="F27" s="140">
        <v>0</v>
      </c>
      <c r="G27" s="140">
        <v>239.01400000000001</v>
      </c>
      <c r="H27" s="140">
        <v>400.77300000000002</v>
      </c>
      <c r="I27" s="140">
        <v>0</v>
      </c>
      <c r="J27" s="88">
        <v>21.533000000000001</v>
      </c>
      <c r="K27" s="139" t="e">
        <f>#REF!</f>
        <v>#REF!</v>
      </c>
      <c r="L27" s="141">
        <v>0</v>
      </c>
      <c r="M27" s="88">
        <v>0</v>
      </c>
    </row>
    <row r="28" spans="1:13" ht="16.5" customHeight="1" x14ac:dyDescent="0.3">
      <c r="A28" s="46" t="s">
        <v>243</v>
      </c>
      <c r="B28" s="138">
        <v>237.23992211999999</v>
      </c>
      <c r="C28" s="87">
        <v>0</v>
      </c>
      <c r="D28" s="87">
        <v>0</v>
      </c>
      <c r="E28" s="87">
        <v>0</v>
      </c>
      <c r="F28" s="87">
        <v>180.31939817</v>
      </c>
      <c r="G28" s="87">
        <v>0</v>
      </c>
      <c r="H28" s="87">
        <v>2.10036756</v>
      </c>
      <c r="I28" s="87">
        <v>0</v>
      </c>
      <c r="J28" s="138">
        <v>54.820156390000001</v>
      </c>
      <c r="K28" s="139" t="e">
        <f>#REF!</f>
        <v>#REF!</v>
      </c>
      <c r="L28" s="64">
        <v>237.23992211999999</v>
      </c>
      <c r="M28" s="138">
        <v>0</v>
      </c>
    </row>
    <row r="29" spans="1:13" ht="16.5" customHeight="1" x14ac:dyDescent="0.3">
      <c r="A29" s="46" t="s">
        <v>244</v>
      </c>
      <c r="B29" s="88">
        <v>6.32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6.32</v>
      </c>
      <c r="K29" s="139" t="e">
        <f>#REF!</f>
        <v>#REF!</v>
      </c>
      <c r="L29" s="141">
        <v>0</v>
      </c>
      <c r="M29" s="88">
        <v>6.32</v>
      </c>
    </row>
    <row r="30" spans="1:13" ht="16.5" customHeight="1" x14ac:dyDescent="0.3">
      <c r="A30" s="46" t="s">
        <v>245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f>#REF!</f>
        <v>#REF!</v>
      </c>
      <c r="L30" s="64">
        <v>0</v>
      </c>
      <c r="M30" s="138">
        <v>0</v>
      </c>
    </row>
    <row r="31" spans="1:13" ht="16.5" customHeight="1" x14ac:dyDescent="0.3">
      <c r="A31" s="46" t="s">
        <v>246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f>#REF!</f>
        <v>#REF!</v>
      </c>
      <c r="L31" s="141">
        <v>0</v>
      </c>
      <c r="M31" s="88">
        <v>0</v>
      </c>
    </row>
    <row r="32" spans="1:13" ht="16.5" customHeight="1" x14ac:dyDescent="0.3">
      <c r="A32" s="46" t="s">
        <v>247</v>
      </c>
      <c r="B32" s="138">
        <v>107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107</v>
      </c>
      <c r="J32" s="138">
        <v>0</v>
      </c>
      <c r="K32" s="139" t="e">
        <f>#REF!</f>
        <v>#REF!</v>
      </c>
      <c r="L32" s="64">
        <v>107</v>
      </c>
      <c r="M32" s="138">
        <v>0</v>
      </c>
    </row>
    <row r="33" spans="1:15" ht="16.5" customHeight="1" x14ac:dyDescent="0.3">
      <c r="A33" s="46" t="s">
        <v>248</v>
      </c>
      <c r="B33" s="88">
        <v>2209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2045</v>
      </c>
      <c r="J33" s="88">
        <v>164</v>
      </c>
      <c r="K33" s="139" t="e">
        <f>#REF!</f>
        <v>#REF!</v>
      </c>
      <c r="L33" s="141">
        <v>164</v>
      </c>
      <c r="M33" s="88">
        <v>0</v>
      </c>
    </row>
    <row r="34" spans="1:15" ht="16.5" customHeight="1" x14ac:dyDescent="0.3">
      <c r="A34" s="46" t="s">
        <v>249</v>
      </c>
      <c r="B34" s="138">
        <v>6534.1877085999104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360.14487969033797</v>
      </c>
      <c r="J34" s="138">
        <v>6174.0428289095698</v>
      </c>
      <c r="K34" s="139" t="e">
        <f>#REF!</f>
        <v>#REF!</v>
      </c>
      <c r="L34" s="64">
        <v>0</v>
      </c>
      <c r="M34" s="138">
        <v>0</v>
      </c>
    </row>
    <row r="35" spans="1:15" ht="16.5" customHeight="1" x14ac:dyDescent="0.3">
      <c r="A35" s="46" t="s">
        <v>250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f>#REF!</f>
        <v>#REF!</v>
      </c>
      <c r="L35" s="141">
        <v>0</v>
      </c>
      <c r="M35" s="88">
        <v>0</v>
      </c>
    </row>
    <row r="36" spans="1:15" ht="16.5" customHeight="1" x14ac:dyDescent="0.3">
      <c r="A36" s="46" t="s">
        <v>251</v>
      </c>
      <c r="B36" s="138">
        <v>736.05820000000006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736.05820000000006</v>
      </c>
      <c r="K36" s="139" t="e">
        <f>#REF!</f>
        <v>#REF!</v>
      </c>
      <c r="L36" s="64">
        <v>736.05820000000006</v>
      </c>
      <c r="M36" s="138">
        <v>0</v>
      </c>
      <c r="N36" s="78"/>
      <c r="O36" s="78"/>
    </row>
    <row r="37" spans="1:15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GROtUaE3ybBWQeUKkGGi20tm28z4R7FaakjguK4H6T0gNKvztZWsmtJe2A7Pg22eH08pWhha/guh6dOuVrgqJg==" saltValue="PGW0Tpgb4M9Xv9CCg23BEg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38"/>
  <sheetViews>
    <sheetView showGridLines="0" showZeros="0" zoomScale="85" zoomScaleNormal="85" workbookViewId="0">
      <selection activeCell="B37" sqref="B37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Contents'!B12</f>
        <v>Table 1.4</v>
      </c>
      <c r="B1" s="168"/>
      <c r="C1" s="59"/>
    </row>
    <row r="2" spans="1:9" ht="16.5" customHeight="1" x14ac:dyDescent="0.3">
      <c r="A2" s="4" t="str">
        <f>"UCITS: "&amp; 'Table of Contents'!A12&amp;", "&amp;'Table of Contents'!A3</f>
        <v>UCITS: Total Net Assets , 2017:Q1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81199.625</v>
      </c>
      <c r="C8" s="102">
        <v>16889.222000000002</v>
      </c>
      <c r="D8" s="102">
        <v>42254.444000000003</v>
      </c>
      <c r="E8" s="102">
        <v>18462.253000000001</v>
      </c>
      <c r="F8" s="102">
        <v>67.317999999999998</v>
      </c>
      <c r="G8" s="102">
        <v>553.05600000000004</v>
      </c>
      <c r="H8" s="102">
        <v>2859.0509999999999</v>
      </c>
      <c r="I8" s="6">
        <v>114.28100000000001</v>
      </c>
    </row>
    <row r="9" spans="1:9" ht="16.5" customHeight="1" x14ac:dyDescent="0.3">
      <c r="A9" s="46" t="s">
        <v>224</v>
      </c>
      <c r="B9" s="100">
        <v>86860.64101069</v>
      </c>
      <c r="C9" s="94">
        <v>39103.685575427997</v>
      </c>
      <c r="D9" s="94">
        <v>7050.6903420970002</v>
      </c>
      <c r="E9" s="94">
        <v>34953.875082810002</v>
      </c>
      <c r="F9" s="94">
        <v>1301.895668851</v>
      </c>
      <c r="G9" s="94">
        <v>4450.4943415039997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550.84</v>
      </c>
      <c r="C10" s="102">
        <v>118.18</v>
      </c>
      <c r="D10" s="102">
        <v>67.459999999999994</v>
      </c>
      <c r="E10" s="102">
        <v>312.31</v>
      </c>
      <c r="F10" s="102">
        <v>43.48</v>
      </c>
      <c r="G10" s="102">
        <v>0</v>
      </c>
      <c r="H10" s="102">
        <v>0</v>
      </c>
      <c r="I10" s="6">
        <v>9.42</v>
      </c>
    </row>
    <row r="11" spans="1:9" ht="16.5" customHeight="1" x14ac:dyDescent="0.3">
      <c r="A11" s="46" t="s">
        <v>226</v>
      </c>
      <c r="B11" s="100">
        <v>2444.9499999999998</v>
      </c>
      <c r="C11" s="94">
        <v>256.45999999999998</v>
      </c>
      <c r="D11" s="94">
        <v>696.29</v>
      </c>
      <c r="E11" s="94">
        <v>119.23</v>
      </c>
      <c r="F11" s="94">
        <v>1278.8800000000001</v>
      </c>
      <c r="G11" s="94">
        <v>0</v>
      </c>
      <c r="H11" s="94">
        <v>0</v>
      </c>
      <c r="I11" s="100">
        <v>94.1</v>
      </c>
    </row>
    <row r="12" spans="1:9" ht="16.5" customHeight="1" x14ac:dyDescent="0.3">
      <c r="A12" s="46" t="s">
        <v>227</v>
      </c>
      <c r="B12" s="6">
        <v>114</v>
      </c>
      <c r="C12" s="102">
        <v>41</v>
      </c>
      <c r="D12" s="102">
        <v>29</v>
      </c>
      <c r="E12" s="102">
        <v>44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9056.6200000000008</v>
      </c>
      <c r="C13" s="94">
        <v>1310.96</v>
      </c>
      <c r="D13" s="94">
        <v>2966.47</v>
      </c>
      <c r="E13" s="94">
        <v>3862.06</v>
      </c>
      <c r="F13" s="94">
        <v>71.95</v>
      </c>
      <c r="G13" s="94">
        <v>12.84</v>
      </c>
      <c r="H13" s="94">
        <v>0</v>
      </c>
      <c r="I13" s="100">
        <v>832.33</v>
      </c>
    </row>
    <row r="14" spans="1:9" ht="16.5" customHeight="1" x14ac:dyDescent="0.3">
      <c r="A14" s="46" t="s">
        <v>229</v>
      </c>
      <c r="B14" s="6">
        <v>119296.15</v>
      </c>
      <c r="C14" s="102">
        <v>49636.51</v>
      </c>
      <c r="D14" s="102">
        <v>57890.23</v>
      </c>
      <c r="E14" s="102">
        <v>11614.32</v>
      </c>
      <c r="F14" s="102">
        <v>41.78</v>
      </c>
      <c r="G14" s="102">
        <v>0</v>
      </c>
      <c r="H14" s="102">
        <v>0</v>
      </c>
      <c r="I14" s="6">
        <v>113.31</v>
      </c>
    </row>
    <row r="15" spans="1:9" ht="16.5" customHeight="1" x14ac:dyDescent="0.3">
      <c r="A15" s="46" t="s">
        <v>230</v>
      </c>
      <c r="B15" s="100">
        <v>88809.431500000006</v>
      </c>
      <c r="C15" s="94">
        <v>37340.1927</v>
      </c>
      <c r="D15" s="94">
        <v>37166.727680000004</v>
      </c>
      <c r="E15" s="94">
        <v>12172.50929</v>
      </c>
      <c r="F15" s="94">
        <v>1706.8106519999999</v>
      </c>
      <c r="G15" s="94">
        <v>0</v>
      </c>
      <c r="H15" s="94">
        <v>0</v>
      </c>
      <c r="I15" s="100">
        <v>423.19116170000001</v>
      </c>
    </row>
    <row r="16" spans="1:9" ht="16.5" customHeight="1" x14ac:dyDescent="0.3">
      <c r="A16" s="46" t="s">
        <v>231</v>
      </c>
      <c r="B16" s="6">
        <v>859593</v>
      </c>
      <c r="C16" s="102">
        <v>229066</v>
      </c>
      <c r="D16" s="102">
        <v>132506</v>
      </c>
      <c r="E16" s="102">
        <v>159443</v>
      </c>
      <c r="F16" s="102">
        <v>331324</v>
      </c>
      <c r="G16" s="102">
        <v>7254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344904.36700000003</v>
      </c>
      <c r="C17" s="94">
        <v>187902.079</v>
      </c>
      <c r="D17" s="94">
        <v>65973.459000000003</v>
      </c>
      <c r="E17" s="94">
        <v>75507.210000000006</v>
      </c>
      <c r="F17" s="94">
        <v>2360.1</v>
      </c>
      <c r="G17" s="94">
        <v>177.9</v>
      </c>
      <c r="H17" s="94">
        <v>3248.0630000000001</v>
      </c>
      <c r="I17" s="100">
        <v>9735.5560000000005</v>
      </c>
    </row>
    <row r="18" spans="1:9" ht="16.5" customHeight="1" x14ac:dyDescent="0.3">
      <c r="A18" s="46" t="s">
        <v>233</v>
      </c>
      <c r="B18" s="6">
        <v>4428.7749999999996</v>
      </c>
      <c r="C18" s="102">
        <v>1069.788</v>
      </c>
      <c r="D18" s="102">
        <v>1355.402</v>
      </c>
      <c r="E18" s="102">
        <v>1297.3879999999999</v>
      </c>
      <c r="F18" s="102">
        <v>583.80999999999995</v>
      </c>
      <c r="G18" s="102">
        <v>0</v>
      </c>
      <c r="H18" s="102">
        <v>0</v>
      </c>
      <c r="I18" s="6">
        <v>122.387</v>
      </c>
    </row>
    <row r="19" spans="1:9" ht="16.5" customHeight="1" x14ac:dyDescent="0.3">
      <c r="A19" s="46" t="s">
        <v>234</v>
      </c>
      <c r="B19" s="100">
        <v>1234.0899999999999</v>
      </c>
      <c r="C19" s="94">
        <v>119.86</v>
      </c>
      <c r="D19" s="94">
        <v>435.57</v>
      </c>
      <c r="E19" s="94">
        <v>37.729999999999997</v>
      </c>
      <c r="F19" s="94">
        <v>0</v>
      </c>
      <c r="G19" s="94">
        <v>0</v>
      </c>
      <c r="H19" s="94">
        <v>509.08</v>
      </c>
      <c r="I19" s="100">
        <v>131.85</v>
      </c>
    </row>
    <row r="20" spans="1:9" ht="16.5" customHeight="1" x14ac:dyDescent="0.3">
      <c r="A20" s="46" t="s">
        <v>235</v>
      </c>
      <c r="B20" s="6">
        <v>1668435</v>
      </c>
      <c r="C20" s="102">
        <v>592709</v>
      </c>
      <c r="D20" s="102">
        <v>458724</v>
      </c>
      <c r="E20" s="102">
        <v>97867</v>
      </c>
      <c r="F20" s="102">
        <v>476267</v>
      </c>
      <c r="G20" s="102">
        <v>0</v>
      </c>
      <c r="H20" s="102">
        <v>0</v>
      </c>
      <c r="I20" s="6">
        <v>42869</v>
      </c>
    </row>
    <row r="21" spans="1:9" ht="16.5" customHeight="1" x14ac:dyDescent="0.3">
      <c r="A21" s="46" t="s">
        <v>236</v>
      </c>
      <c r="B21" s="100">
        <v>239319.76</v>
      </c>
      <c r="C21" s="94">
        <v>20993.88</v>
      </c>
      <c r="D21" s="94">
        <v>50046.429999999898</v>
      </c>
      <c r="E21" s="94">
        <v>85193.7</v>
      </c>
      <c r="F21" s="94">
        <v>4248.59</v>
      </c>
      <c r="G21" s="94">
        <v>231.37</v>
      </c>
      <c r="H21" s="94">
        <v>78605.789999999994</v>
      </c>
      <c r="I21" s="100">
        <v>0</v>
      </c>
    </row>
    <row r="22" spans="1:9" ht="16.5" customHeight="1" x14ac:dyDescent="0.3">
      <c r="A22" s="46" t="s">
        <v>237</v>
      </c>
      <c r="B22" s="6">
        <v>27227.4</v>
      </c>
      <c r="C22" s="102">
        <v>8452.2199999999993</v>
      </c>
      <c r="D22" s="102">
        <v>8220.0400000000009</v>
      </c>
      <c r="E22" s="102">
        <v>5551.15</v>
      </c>
      <c r="F22" s="102">
        <v>2510.16</v>
      </c>
      <c r="G22" s="102">
        <v>0</v>
      </c>
      <c r="H22" s="102">
        <v>8.8800000000000008</v>
      </c>
      <c r="I22" s="6">
        <v>2484.96</v>
      </c>
    </row>
    <row r="23" spans="1:9" ht="16.5" customHeight="1" x14ac:dyDescent="0.3">
      <c r="A23" s="46" t="s">
        <v>238</v>
      </c>
      <c r="B23" s="100">
        <v>3257773</v>
      </c>
      <c r="C23" s="94">
        <v>1079085</v>
      </c>
      <c r="D23" s="94">
        <v>1058138</v>
      </c>
      <c r="E23" s="94">
        <v>656468</v>
      </c>
      <c r="F23" s="94">
        <v>317442</v>
      </c>
      <c r="G23" s="94">
        <v>0</v>
      </c>
      <c r="H23" s="94">
        <v>0</v>
      </c>
      <c r="I23" s="100">
        <v>146640</v>
      </c>
    </row>
    <row r="24" spans="1:9" ht="16.5" customHeight="1" x14ac:dyDescent="0.3">
      <c r="A24" s="46" t="s">
        <v>239</v>
      </c>
      <c r="B24" s="6">
        <v>2369.7587056503498</v>
      </c>
      <c r="C24" s="102">
        <v>388.11500000000001</v>
      </c>
      <c r="D24" s="102">
        <v>893.13499999999999</v>
      </c>
      <c r="E24" s="102">
        <v>667.71600000000001</v>
      </c>
      <c r="F24" s="102">
        <v>71.19</v>
      </c>
      <c r="G24" s="102">
        <v>0</v>
      </c>
      <c r="H24" s="102">
        <v>3.35</v>
      </c>
      <c r="I24" s="6">
        <v>346.25270565035203</v>
      </c>
    </row>
    <row r="25" spans="1:9" ht="16.5" customHeight="1" x14ac:dyDescent="0.3">
      <c r="A25" s="46" t="s">
        <v>240</v>
      </c>
      <c r="B25" s="100">
        <v>36561</v>
      </c>
      <c r="C25" s="94">
        <v>21605</v>
      </c>
      <c r="D25" s="94">
        <v>13673</v>
      </c>
      <c r="E25" s="94">
        <v>1040</v>
      </c>
      <c r="F25" s="94">
        <v>0</v>
      </c>
      <c r="G25" s="94">
        <v>0</v>
      </c>
      <c r="H25" s="94">
        <v>0</v>
      </c>
      <c r="I25" s="100">
        <v>243</v>
      </c>
    </row>
    <row r="26" spans="1:9" ht="16.5" customHeight="1" x14ac:dyDescent="0.3">
      <c r="A26" s="46" t="s">
        <v>241</v>
      </c>
      <c r="B26" s="6">
        <v>113385.14</v>
      </c>
      <c r="C26" s="102">
        <v>56450.27</v>
      </c>
      <c r="D26" s="102">
        <v>39636.9</v>
      </c>
      <c r="E26" s="102">
        <v>6744.65</v>
      </c>
      <c r="F26" s="102">
        <v>9503.4</v>
      </c>
      <c r="G26" s="102">
        <v>0</v>
      </c>
      <c r="H26" s="102">
        <v>0</v>
      </c>
      <c r="I26" s="6">
        <v>1049.92</v>
      </c>
    </row>
    <row r="27" spans="1:9" ht="16.5" customHeight="1" x14ac:dyDescent="0.3">
      <c r="A27" s="46" t="s">
        <v>242</v>
      </c>
      <c r="B27" s="100">
        <v>22911.42</v>
      </c>
      <c r="C27" s="94">
        <v>5610.41</v>
      </c>
      <c r="D27" s="94">
        <v>5360.59</v>
      </c>
      <c r="E27" s="94">
        <v>4394.3900000000003</v>
      </c>
      <c r="F27" s="94">
        <v>6950.23</v>
      </c>
      <c r="G27" s="94">
        <v>0</v>
      </c>
      <c r="H27" s="94">
        <v>435.21</v>
      </c>
      <c r="I27" s="100">
        <v>160.58000000000001</v>
      </c>
    </row>
    <row r="28" spans="1:9" ht="16.5" customHeight="1" x14ac:dyDescent="0.3">
      <c r="A28" s="46" t="s">
        <v>243</v>
      </c>
      <c r="B28" s="6">
        <v>8034.3171838151802</v>
      </c>
      <c r="C28" s="102">
        <v>1138.6171128450401</v>
      </c>
      <c r="D28" s="102">
        <v>1187.0693364599999</v>
      </c>
      <c r="E28" s="102">
        <v>2517.8036175801399</v>
      </c>
      <c r="F28" s="102">
        <v>195.60620646999999</v>
      </c>
      <c r="G28" s="102">
        <v>0</v>
      </c>
      <c r="H28" s="102">
        <v>0</v>
      </c>
      <c r="I28" s="6">
        <v>2995.2209104600001</v>
      </c>
    </row>
    <row r="29" spans="1:9" ht="16.5" customHeight="1" x14ac:dyDescent="0.3">
      <c r="A29" s="46" t="s">
        <v>244</v>
      </c>
      <c r="B29" s="100">
        <v>4881.49</v>
      </c>
      <c r="C29" s="94">
        <v>81.41</v>
      </c>
      <c r="D29" s="94">
        <v>2429.96</v>
      </c>
      <c r="E29" s="94">
        <v>129.62</v>
      </c>
      <c r="F29" s="94">
        <v>26.62</v>
      </c>
      <c r="G29" s="94">
        <v>116.64</v>
      </c>
      <c r="H29" s="94">
        <v>96.14</v>
      </c>
      <c r="I29" s="100">
        <v>2001.1</v>
      </c>
    </row>
    <row r="30" spans="1:9" ht="16.5" customHeight="1" x14ac:dyDescent="0.3">
      <c r="A30" s="46" t="s">
        <v>245</v>
      </c>
      <c r="B30" s="6">
        <v>4447.8029999999999</v>
      </c>
      <c r="C30" s="102">
        <v>335.91800000000001</v>
      </c>
      <c r="D30" s="102">
        <v>1801.07</v>
      </c>
      <c r="E30" s="102">
        <v>2277.16</v>
      </c>
      <c r="F30" s="102">
        <v>33.655000000000001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2585.4216000000001</v>
      </c>
      <c r="C31" s="94">
        <v>1604.9005</v>
      </c>
      <c r="D31" s="94">
        <v>165.26150000000001</v>
      </c>
      <c r="E31" s="94">
        <v>750.07830000000001</v>
      </c>
      <c r="F31" s="94">
        <v>64.975099999999998</v>
      </c>
      <c r="G31" s="94">
        <v>0</v>
      </c>
      <c r="H31" s="94">
        <v>0</v>
      </c>
      <c r="I31" s="100">
        <v>0.20619999999999999</v>
      </c>
    </row>
    <row r="32" spans="1:9" ht="16.5" customHeight="1" x14ac:dyDescent="0.3">
      <c r="A32" s="46" t="s">
        <v>247</v>
      </c>
      <c r="B32" s="6">
        <v>203338</v>
      </c>
      <c r="C32" s="102">
        <v>52109</v>
      </c>
      <c r="D32" s="102">
        <v>60759</v>
      </c>
      <c r="E32" s="102">
        <v>68231</v>
      </c>
      <c r="F32" s="102">
        <v>9013</v>
      </c>
      <c r="G32" s="102">
        <v>271</v>
      </c>
      <c r="H32" s="102">
        <v>12955</v>
      </c>
      <c r="I32" s="6">
        <v>0</v>
      </c>
    </row>
    <row r="33" spans="1:9" ht="16.5" customHeight="1" x14ac:dyDescent="0.3">
      <c r="A33" s="46" t="s">
        <v>248</v>
      </c>
      <c r="B33" s="100">
        <v>299423.01</v>
      </c>
      <c r="C33" s="94">
        <v>191758.98</v>
      </c>
      <c r="D33" s="94">
        <v>26570.68</v>
      </c>
      <c r="E33" s="94">
        <v>64137.13</v>
      </c>
      <c r="F33" s="94">
        <v>16557.349999999999</v>
      </c>
      <c r="G33" s="94">
        <v>0</v>
      </c>
      <c r="H33" s="94">
        <v>398.86</v>
      </c>
      <c r="I33" s="100">
        <v>0</v>
      </c>
    </row>
    <row r="34" spans="1:9" ht="16.5" customHeight="1" x14ac:dyDescent="0.3">
      <c r="A34" s="46" t="s">
        <v>249</v>
      </c>
      <c r="B34" s="6">
        <v>458469.74</v>
      </c>
      <c r="C34" s="102">
        <v>164292.06</v>
      </c>
      <c r="D34" s="102">
        <v>147109.97</v>
      </c>
      <c r="E34" s="102">
        <v>128756.7</v>
      </c>
      <c r="F34" s="102">
        <v>18311.009999999998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11354.24</v>
      </c>
      <c r="C35" s="94">
        <v>415.53</v>
      </c>
      <c r="D35" s="94">
        <v>5867.73</v>
      </c>
      <c r="E35" s="94">
        <v>941.97</v>
      </c>
      <c r="F35" s="94">
        <v>3227.08</v>
      </c>
      <c r="G35" s="94">
        <v>58.92</v>
      </c>
      <c r="H35" s="94">
        <v>440.25</v>
      </c>
      <c r="I35" s="100">
        <v>402.77</v>
      </c>
    </row>
    <row r="36" spans="1:9" ht="16.5" customHeight="1" x14ac:dyDescent="0.3">
      <c r="A36" s="46" t="s">
        <v>251</v>
      </c>
      <c r="B36" s="6">
        <v>1152553.6299999999</v>
      </c>
      <c r="C36" s="102">
        <v>707087.18</v>
      </c>
      <c r="D36" s="102">
        <v>211343.16</v>
      </c>
      <c r="E36" s="102">
        <v>123814.77</v>
      </c>
      <c r="F36" s="102">
        <v>20810.88</v>
      </c>
      <c r="G36" s="102">
        <v>497.59</v>
      </c>
      <c r="H36" s="102">
        <v>76423.19</v>
      </c>
      <c r="I36" s="6">
        <v>12576.86</v>
      </c>
    </row>
    <row r="37" spans="1:9" ht="16.5" customHeight="1" x14ac:dyDescent="0.3">
      <c r="A37" s="47" t="s">
        <v>77</v>
      </c>
      <c r="B37" s="103">
        <v>9111562.6200001501</v>
      </c>
      <c r="C37" s="97">
        <v>3466971.42788827</v>
      </c>
      <c r="D37" s="97">
        <v>2440317.7388585499</v>
      </c>
      <c r="E37" s="97">
        <v>1567308.7232903801</v>
      </c>
      <c r="F37" s="97">
        <v>1224012.77062732</v>
      </c>
      <c r="G37" s="97">
        <v>13623.810341504</v>
      </c>
      <c r="H37" s="97">
        <v>175982.864</v>
      </c>
      <c r="I37" s="103">
        <v>223346.29497781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R3BZALD5eS10zhFxTADKxMq+nU/yamvgurwXNyc4hgKi4cfuXM94X/+CUb0LNT3VFQVQ5c0S/UBfvgiGo1I7fQ==" saltValue="Xz3cIJdcytTETJMD39YVWQ==" spinCount="100000" sheet="1" objects="1" scenarios="1"/>
  <mergeCells count="1">
    <mergeCell ref="A1:B1"/>
  </mergeCells>
  <conditionalFormatting sqref="B8:I36">
    <cfRule type="cellIs" dxfId="432" priority="19" operator="between">
      <formula>0</formula>
      <formula>0.1</formula>
    </cfRule>
    <cfRule type="cellIs" dxfId="431" priority="20" operator="lessThan">
      <formula>0</formula>
    </cfRule>
    <cfRule type="cellIs" dxfId="430" priority="21" operator="greaterThanOrEqual">
      <formula>0.1</formula>
    </cfRule>
  </conditionalFormatting>
  <conditionalFormatting sqref="A1:XFD6 A38:XFD1048576 A7 J7:XFD7 B8:XFD36 J37:XFD37">
    <cfRule type="cellIs" dxfId="429" priority="18" operator="between">
      <formula>-0.1</formula>
      <formula>0</formula>
    </cfRule>
  </conditionalFormatting>
  <conditionalFormatting sqref="B7:C7">
    <cfRule type="cellIs" dxfId="428" priority="17" operator="between">
      <formula>-0.1</formula>
      <formula>0</formula>
    </cfRule>
  </conditionalFormatting>
  <conditionalFormatting sqref="D7:I7">
    <cfRule type="cellIs" dxfId="427" priority="16" operator="between">
      <formula>-0.1</formula>
      <formula>0</formula>
    </cfRule>
  </conditionalFormatting>
  <conditionalFormatting sqref="A8:A36">
    <cfRule type="cellIs" dxfId="426" priority="15" operator="between">
      <formula>-0.1</formula>
      <formula>0</formula>
    </cfRule>
  </conditionalFormatting>
  <conditionalFormatting sqref="A37">
    <cfRule type="cellIs" dxfId="425" priority="5" operator="between">
      <formula>-0.1</formula>
      <formula>0</formula>
    </cfRule>
  </conditionalFormatting>
  <conditionalFormatting sqref="B37:I37">
    <cfRule type="cellIs" dxfId="424" priority="2" operator="between">
      <formula>0</formula>
      <formula>0.1</formula>
    </cfRule>
    <cfRule type="cellIs" dxfId="423" priority="3" operator="lessThan">
      <formula>0</formula>
    </cfRule>
    <cfRule type="cellIs" dxfId="422" priority="4" operator="greaterThanOrEqual">
      <formula>0.1</formula>
    </cfRule>
  </conditionalFormatting>
  <conditionalFormatting sqref="B37:I37">
    <cfRule type="cellIs" dxfId="421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K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Contents'!C42</f>
        <v>Table 2.22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Contents'!A42&amp;", "&amp;'Table of Contents'!A3</f>
        <v>AIF: Total Sales of ETFs and Funds of Funds, 2017:Q1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5641.8109999999997</v>
      </c>
      <c r="H14" s="94">
        <v>559.12800000000004</v>
      </c>
      <c r="I14" s="94">
        <v>532.40700000000004</v>
      </c>
      <c r="J14" s="94">
        <v>4059.9430000000002</v>
      </c>
      <c r="K14" s="100">
        <v>490.33300000000003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100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28.59</v>
      </c>
      <c r="H21" s="102">
        <v>0</v>
      </c>
      <c r="I21" s="102">
        <v>0</v>
      </c>
      <c r="J21" s="102">
        <v>5.95</v>
      </c>
      <c r="K21" s="6">
        <v>22.64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20.95</v>
      </c>
      <c r="H22" s="94">
        <v>0</v>
      </c>
      <c r="I22" s="94">
        <v>0</v>
      </c>
      <c r="J22" s="94">
        <v>0</v>
      </c>
      <c r="K22" s="100">
        <v>20.95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6597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59.468434999999999</v>
      </c>
      <c r="H24" s="94">
        <v>1.127</v>
      </c>
      <c r="I24" s="94">
        <v>18.018000000000001</v>
      </c>
      <c r="J24" s="94">
        <v>0</v>
      </c>
      <c r="K24" s="100">
        <v>40.323435000000003</v>
      </c>
    </row>
    <row r="25" spans="1:11" ht="16.5" customHeight="1" x14ac:dyDescent="0.3">
      <c r="A25" s="46" t="s">
        <v>240</v>
      </c>
      <c r="B25" s="6">
        <v>16</v>
      </c>
      <c r="C25" s="102">
        <v>0</v>
      </c>
      <c r="D25" s="102">
        <v>0</v>
      </c>
      <c r="E25" s="6">
        <v>0</v>
      </c>
      <c r="F25" s="108"/>
      <c r="G25" s="6">
        <v>3585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69.009629290000007</v>
      </c>
      <c r="H28" s="94">
        <v>0</v>
      </c>
      <c r="I28" s="94">
        <v>5.4296378399999998</v>
      </c>
      <c r="J28" s="94">
        <v>0.17230000000000001</v>
      </c>
      <c r="K28" s="100">
        <v>63.407691450000002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85</v>
      </c>
      <c r="C33" s="102">
        <v>85</v>
      </c>
      <c r="D33" s="102">
        <v>0</v>
      </c>
      <c r="E33" s="6">
        <v>0</v>
      </c>
      <c r="F33" s="108"/>
      <c r="G33" s="6">
        <v>3689</v>
      </c>
      <c r="H33" s="102">
        <v>991</v>
      </c>
      <c r="I33" s="102">
        <v>108</v>
      </c>
      <c r="J33" s="102">
        <v>2404</v>
      </c>
      <c r="K33" s="6">
        <v>186</v>
      </c>
    </row>
    <row r="34" spans="1:11" ht="16.5" customHeight="1" x14ac:dyDescent="0.3">
      <c r="A34" s="46" t="s">
        <v>249</v>
      </c>
      <c r="B34" s="100">
        <v>307.19957001062699</v>
      </c>
      <c r="C34" s="94">
        <v>0</v>
      </c>
      <c r="D34" s="94">
        <v>0</v>
      </c>
      <c r="E34" s="100">
        <v>307.19957001062699</v>
      </c>
      <c r="F34" s="108"/>
      <c r="G34" s="100">
        <v>1138.2024849530401</v>
      </c>
      <c r="H34" s="94">
        <v>0</v>
      </c>
      <c r="I34" s="94">
        <v>0</v>
      </c>
      <c r="J34" s="94">
        <v>0</v>
      </c>
      <c r="K34" s="100">
        <v>1138.2024849530401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4945.5950999999995</v>
      </c>
      <c r="H36" s="94">
        <v>626.99480000000005</v>
      </c>
      <c r="I36" s="94">
        <v>49.485300000000002</v>
      </c>
      <c r="J36" s="94">
        <v>4047.3957</v>
      </c>
      <c r="K36" s="100">
        <v>221.7193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QGn77q9bbKzyZPQvG54D+bJjyIJBqpGxL1o0dc1hhMC68oW3iAPsbW16WKmFfo1uWGR6uG/k2bTCLjIbGb1tdQ==" saltValue="xsjirBI4omk1+wqGMjFsuQ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K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Contents'!C43</f>
        <v>Table 2.23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Contents'!A43&amp;", "&amp;'Table of Contents'!A3</f>
        <v>AIF: Total Sales of Institutional Funds, 2017:Q1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229</v>
      </c>
      <c r="B14" s="100">
        <v>69527.525999999998</v>
      </c>
      <c r="C14" s="94">
        <v>44802.68</v>
      </c>
      <c r="D14" s="94">
        <v>18683.949000000001</v>
      </c>
      <c r="E14" s="94">
        <v>5397.7370000000001</v>
      </c>
      <c r="F14" s="94">
        <v>116.316</v>
      </c>
      <c r="G14" s="94">
        <v>0</v>
      </c>
      <c r="H14" s="94">
        <v>0</v>
      </c>
      <c r="I14" s="94">
        <v>101.17400000000001</v>
      </c>
      <c r="J14" s="94">
        <v>0</v>
      </c>
      <c r="K14" s="94">
        <v>425.67099999999999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236</v>
      </c>
      <c r="B21" s="6">
        <v>59.08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59.08</v>
      </c>
      <c r="K21" s="102">
        <v>0</v>
      </c>
    </row>
    <row r="22" spans="1:11" ht="16.5" customHeight="1" x14ac:dyDescent="0.3">
      <c r="A22" s="46" t="s">
        <v>237</v>
      </c>
      <c r="B22" s="100">
        <v>0.86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0.86</v>
      </c>
    </row>
    <row r="23" spans="1:11" ht="16.5" customHeight="1" x14ac:dyDescent="0.3">
      <c r="A23" s="46" t="s">
        <v>238</v>
      </c>
      <c r="B23" s="6">
        <v>28813</v>
      </c>
      <c r="C23" s="102">
        <v>1391</v>
      </c>
      <c r="D23" s="102">
        <v>7002</v>
      </c>
      <c r="E23" s="102">
        <v>6204</v>
      </c>
      <c r="F23" s="102">
        <v>1275</v>
      </c>
      <c r="G23" s="102">
        <v>2693</v>
      </c>
      <c r="H23" s="102">
        <v>0</v>
      </c>
      <c r="I23" s="102">
        <v>641</v>
      </c>
      <c r="J23" s="102">
        <v>0</v>
      </c>
      <c r="K23" s="102">
        <v>9607</v>
      </c>
    </row>
    <row r="24" spans="1:11" ht="16.5" customHeight="1" x14ac:dyDescent="0.3">
      <c r="A24" s="46" t="s">
        <v>239</v>
      </c>
      <c r="B24" s="100">
        <v>614.16817513544095</v>
      </c>
      <c r="C24" s="94">
        <v>82.867690330000002</v>
      </c>
      <c r="D24" s="94">
        <v>49.132029015441297</v>
      </c>
      <c r="E24" s="94">
        <v>14.54598</v>
      </c>
      <c r="F24" s="94">
        <v>0</v>
      </c>
      <c r="G24" s="94">
        <v>34.729033690000001</v>
      </c>
      <c r="H24" s="94">
        <v>0</v>
      </c>
      <c r="I24" s="94">
        <v>23.277971180000002</v>
      </c>
      <c r="J24" s="94">
        <v>29.562000000000001</v>
      </c>
      <c r="K24" s="94">
        <v>380.05347092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245</v>
      </c>
      <c r="B30" s="100">
        <v>5.0229999999999997</v>
      </c>
      <c r="C30" s="94">
        <v>0.65300000000000002</v>
      </c>
      <c r="D30" s="94">
        <v>0.37</v>
      </c>
      <c r="E30" s="94">
        <v>4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248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249</v>
      </c>
      <c r="B34" s="100">
        <v>4151.3263639390698</v>
      </c>
      <c r="C34" s="94">
        <v>0</v>
      </c>
      <c r="D34" s="94">
        <v>0</v>
      </c>
      <c r="E34" s="94">
        <v>0</v>
      </c>
      <c r="F34" s="94">
        <v>0</v>
      </c>
      <c r="G34" s="94">
        <v>602.89172131180101</v>
      </c>
      <c r="H34" s="94">
        <v>0</v>
      </c>
      <c r="I34" s="94">
        <v>0</v>
      </c>
      <c r="J34" s="94">
        <v>164.07768396507501</v>
      </c>
      <c r="K34" s="94">
        <v>3384.3569586621902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F2xUfGSi98ZEF5L3RVRU5QOioZgY6YbJaPsPIguQMwIDdP86KkEbItRt2MOVM6Ai6JCgsQs+g/lrhG6XXjvUKg==" saltValue="t8OUuMFS4ns2GFHCKCtsYQ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K36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tr">
        <f>'Table of Contents'!C46</f>
        <v>Table 2.24</v>
      </c>
      <c r="B1" s="168"/>
      <c r="C1" s="40"/>
    </row>
    <row r="2" spans="1:11" ht="16.5" customHeight="1" x14ac:dyDescent="0.3">
      <c r="A2" s="4" t="str">
        <f>"AIF: "&amp;'Table of Contents'!A46&amp;", "&amp;'Table of Contents'!A3</f>
        <v>AIF: Total Redemptions, 2017:Q1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227</v>
      </c>
      <c r="B12" s="100">
        <v>26</v>
      </c>
      <c r="C12" s="94">
        <v>0</v>
      </c>
      <c r="D12" s="94">
        <v>0</v>
      </c>
      <c r="E12" s="94">
        <v>16</v>
      </c>
      <c r="F12" s="94">
        <v>0</v>
      </c>
      <c r="G12" s="94">
        <v>0</v>
      </c>
      <c r="H12" s="94">
        <v>0</v>
      </c>
      <c r="I12" s="94">
        <v>10</v>
      </c>
      <c r="J12" s="100">
        <v>0</v>
      </c>
    </row>
    <row r="13" spans="1:11" ht="16.5" customHeight="1" x14ac:dyDescent="0.3">
      <c r="A13" s="46" t="s">
        <v>228</v>
      </c>
      <c r="B13" s="6">
        <v>393.71086380000003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393.71086380000003</v>
      </c>
      <c r="J13" s="6">
        <v>0</v>
      </c>
    </row>
    <row r="14" spans="1:11" ht="16.5" customHeight="1" x14ac:dyDescent="0.3">
      <c r="A14" s="46" t="s">
        <v>229</v>
      </c>
      <c r="B14" s="100">
        <v>86163.092000000004</v>
      </c>
      <c r="C14" s="94">
        <v>29419.544000000002</v>
      </c>
      <c r="D14" s="94">
        <v>33162.069000000003</v>
      </c>
      <c r="E14" s="94">
        <v>19340.269</v>
      </c>
      <c r="F14" s="94">
        <v>1620.951</v>
      </c>
      <c r="G14" s="94">
        <v>0</v>
      </c>
      <c r="H14" s="94">
        <v>17.478000000000002</v>
      </c>
      <c r="I14" s="94">
        <v>0</v>
      </c>
      <c r="J14" s="100">
        <v>2602.7809999999999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6">
        <v>0</v>
      </c>
    </row>
    <row r="18" spans="1:10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235</v>
      </c>
      <c r="B20" s="100">
        <v>46057</v>
      </c>
      <c r="C20" s="94">
        <v>0</v>
      </c>
      <c r="D20" s="94">
        <v>0</v>
      </c>
      <c r="E20" s="94">
        <v>0</v>
      </c>
      <c r="F20" s="94">
        <v>2051</v>
      </c>
      <c r="G20" s="94">
        <v>0</v>
      </c>
      <c r="H20" s="94">
        <v>0</v>
      </c>
      <c r="I20" s="94">
        <v>131</v>
      </c>
      <c r="J20" s="100">
        <v>43876</v>
      </c>
    </row>
    <row r="21" spans="1:10" ht="16.5" customHeight="1" x14ac:dyDescent="0.3">
      <c r="A21" s="46" t="s">
        <v>236</v>
      </c>
      <c r="B21" s="6">
        <v>305.24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142.87</v>
      </c>
      <c r="I21" s="102">
        <v>0</v>
      </c>
      <c r="J21" s="6">
        <v>162.37</v>
      </c>
    </row>
    <row r="22" spans="1:10" ht="16.5" customHeight="1" x14ac:dyDescent="0.3">
      <c r="A22" s="46" t="s">
        <v>237</v>
      </c>
      <c r="B22" s="100">
        <v>809.89</v>
      </c>
      <c r="C22" s="94">
        <v>31</v>
      </c>
      <c r="D22" s="94">
        <v>24.85</v>
      </c>
      <c r="E22" s="94">
        <v>654.47</v>
      </c>
      <c r="F22" s="94">
        <v>0</v>
      </c>
      <c r="G22" s="94">
        <v>0</v>
      </c>
      <c r="H22" s="94">
        <v>1.46</v>
      </c>
      <c r="I22" s="94">
        <v>0.39</v>
      </c>
      <c r="J22" s="100">
        <v>97.72</v>
      </c>
    </row>
    <row r="23" spans="1:10" ht="16.5" customHeight="1" x14ac:dyDescent="0.3">
      <c r="A23" s="46" t="s">
        <v>238</v>
      </c>
      <c r="B23" s="6">
        <v>33000</v>
      </c>
      <c r="C23" s="102">
        <v>2456</v>
      </c>
      <c r="D23" s="102">
        <v>7603</v>
      </c>
      <c r="E23" s="102">
        <v>10397</v>
      </c>
      <c r="F23" s="102">
        <v>4589</v>
      </c>
      <c r="G23" s="102">
        <v>0</v>
      </c>
      <c r="H23" s="102">
        <v>0</v>
      </c>
      <c r="I23" s="102">
        <v>1050</v>
      </c>
      <c r="J23" s="6">
        <v>6905</v>
      </c>
    </row>
    <row r="24" spans="1:10" ht="16.5" customHeight="1" x14ac:dyDescent="0.3">
      <c r="A24" s="46" t="s">
        <v>239</v>
      </c>
      <c r="B24" s="100">
        <v>1020.17778859177</v>
      </c>
      <c r="C24" s="94">
        <v>511.43348952000002</v>
      </c>
      <c r="D24" s="94">
        <v>27.740589880000002</v>
      </c>
      <c r="E24" s="94">
        <v>35.332879140000003</v>
      </c>
      <c r="F24" s="94">
        <v>0</v>
      </c>
      <c r="G24" s="94">
        <v>0</v>
      </c>
      <c r="H24" s="94">
        <v>0.69499999999999995</v>
      </c>
      <c r="I24" s="94">
        <v>13.89771582</v>
      </c>
      <c r="J24" s="100">
        <v>431.07811423176997</v>
      </c>
    </row>
    <row r="25" spans="1:10" ht="16.5" customHeight="1" x14ac:dyDescent="0.3">
      <c r="A25" s="46" t="s">
        <v>240</v>
      </c>
      <c r="B25" s="6">
        <v>33172</v>
      </c>
      <c r="C25" s="102">
        <v>12521</v>
      </c>
      <c r="D25" s="102">
        <v>10775</v>
      </c>
      <c r="E25" s="102">
        <v>907</v>
      </c>
      <c r="F25" s="102">
        <v>0</v>
      </c>
      <c r="G25" s="102">
        <v>0</v>
      </c>
      <c r="H25" s="102">
        <v>0</v>
      </c>
      <c r="I25" s="102">
        <v>655</v>
      </c>
      <c r="J25" s="6">
        <v>8314</v>
      </c>
    </row>
    <row r="26" spans="1:10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242</v>
      </c>
      <c r="B27" s="6">
        <v>5657.8069999999998</v>
      </c>
      <c r="C27" s="102">
        <v>1615.693</v>
      </c>
      <c r="D27" s="102">
        <v>1062.229</v>
      </c>
      <c r="E27" s="102">
        <v>745.02200000000005</v>
      </c>
      <c r="F27" s="102">
        <v>1018.296</v>
      </c>
      <c r="G27" s="102">
        <v>0</v>
      </c>
      <c r="H27" s="102">
        <v>489.77499999999998</v>
      </c>
      <c r="I27" s="102">
        <v>33.731999999999999</v>
      </c>
      <c r="J27" s="6">
        <v>693.06</v>
      </c>
    </row>
    <row r="28" spans="1:10" ht="16.5" customHeight="1" x14ac:dyDescent="0.3">
      <c r="A28" s="46" t="s">
        <v>243</v>
      </c>
      <c r="B28" s="100">
        <v>736.14398320500004</v>
      </c>
      <c r="C28" s="94">
        <v>0.22605270999999999</v>
      </c>
      <c r="D28" s="94">
        <v>3.8514359599999999</v>
      </c>
      <c r="E28" s="94">
        <v>0.24417642000000001</v>
      </c>
      <c r="F28" s="94">
        <v>582.11599087000002</v>
      </c>
      <c r="G28" s="94">
        <v>2.3562296100000002</v>
      </c>
      <c r="H28" s="94">
        <v>2.9582610649999999</v>
      </c>
      <c r="I28" s="94">
        <v>0</v>
      </c>
      <c r="J28" s="100">
        <v>144.39183657000001</v>
      </c>
    </row>
    <row r="29" spans="1:10" ht="16.5" customHeight="1" x14ac:dyDescent="0.3">
      <c r="A29" s="46" t="s">
        <v>244</v>
      </c>
      <c r="B29" s="6">
        <v>8.26</v>
      </c>
      <c r="C29" s="102">
        <v>0</v>
      </c>
      <c r="D29" s="102">
        <v>0</v>
      </c>
      <c r="E29" s="102">
        <v>0.56000000000000005</v>
      </c>
      <c r="F29" s="102">
        <v>0</v>
      </c>
      <c r="G29" s="102">
        <v>0.1</v>
      </c>
      <c r="H29" s="102">
        <v>0</v>
      </c>
      <c r="I29" s="102">
        <v>0</v>
      </c>
      <c r="J29" s="6">
        <v>7.6</v>
      </c>
    </row>
    <row r="30" spans="1:10" ht="16.5" customHeight="1" x14ac:dyDescent="0.3">
      <c r="A30" s="46" t="s">
        <v>245</v>
      </c>
      <c r="B30" s="100">
        <v>113.76600000000001</v>
      </c>
      <c r="C30" s="94">
        <v>0</v>
      </c>
      <c r="D30" s="94">
        <v>0</v>
      </c>
      <c r="E30" s="94">
        <v>30.126999999999999</v>
      </c>
      <c r="F30" s="94">
        <v>51.119</v>
      </c>
      <c r="G30" s="94">
        <v>0</v>
      </c>
      <c r="H30" s="94">
        <v>0</v>
      </c>
      <c r="I30" s="94">
        <v>32.520000000000003</v>
      </c>
      <c r="J30" s="100">
        <v>0</v>
      </c>
    </row>
    <row r="31" spans="1:10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247</v>
      </c>
      <c r="B32" s="100">
        <v>3361</v>
      </c>
      <c r="C32" s="94">
        <v>455</v>
      </c>
      <c r="D32" s="94">
        <v>1384</v>
      </c>
      <c r="E32" s="94">
        <v>122</v>
      </c>
      <c r="F32" s="94">
        <v>0</v>
      </c>
      <c r="G32" s="94">
        <v>1332</v>
      </c>
      <c r="H32" s="94">
        <v>33</v>
      </c>
      <c r="I32" s="94">
        <v>0</v>
      </c>
      <c r="J32" s="100">
        <v>35</v>
      </c>
    </row>
    <row r="33" spans="1:10" ht="16.5" customHeight="1" x14ac:dyDescent="0.3">
      <c r="A33" s="46" t="s">
        <v>248</v>
      </c>
      <c r="B33" s="6">
        <v>10545</v>
      </c>
      <c r="C33" s="102">
        <v>2237</v>
      </c>
      <c r="D33" s="102">
        <v>489</v>
      </c>
      <c r="E33" s="102">
        <v>5201</v>
      </c>
      <c r="F33" s="102">
        <v>49</v>
      </c>
      <c r="G33" s="102">
        <v>0</v>
      </c>
      <c r="H33" s="102">
        <v>1101</v>
      </c>
      <c r="I33" s="102">
        <v>0</v>
      </c>
      <c r="J33" s="6">
        <v>1468</v>
      </c>
    </row>
    <row r="34" spans="1:10" ht="16.5" customHeight="1" x14ac:dyDescent="0.3">
      <c r="A34" s="46" t="s">
        <v>249</v>
      </c>
      <c r="B34" s="100">
        <v>6171.1161170028099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181.88060903052499</v>
      </c>
      <c r="J34" s="100">
        <v>5989.2355079722802</v>
      </c>
    </row>
    <row r="35" spans="1:10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251</v>
      </c>
      <c r="B36" s="100">
        <v>7539.3406000000004</v>
      </c>
      <c r="C36" s="94">
        <v>1560.5007000000001</v>
      </c>
      <c r="D36" s="94">
        <v>404.4511</v>
      </c>
      <c r="E36" s="94">
        <v>3464.4717999999998</v>
      </c>
      <c r="F36" s="94">
        <v>133.94710000000001</v>
      </c>
      <c r="G36" s="94">
        <v>67.760000000000005</v>
      </c>
      <c r="H36" s="94">
        <v>150.01519999999999</v>
      </c>
      <c r="I36" s="94">
        <v>1296.7750000000001</v>
      </c>
      <c r="J36" s="100">
        <v>461.41969999999998</v>
      </c>
    </row>
  </sheetData>
  <sheetProtection algorithmName="SHA-512" hashValue="IY2/TN21VjjYSBdWnid6f/NRJOXUrKSg3kt0GcTT0kj6g5GRMTqMZzrZXKuf7cQ66BZ/HjsCvLX4yR/uqMywnQ==" saltValue="sz7iynV04uFZDIkyx9cZtA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N39"/>
  <sheetViews>
    <sheetView showGridLines="0" showZeros="0" zoomScale="85" zoomScaleNormal="85" workbookViewId="0">
      <selection activeCell="A38" sqref="A38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tr">
        <f>'Table of Contents'!C47</f>
        <v>Table 2.25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tr">
        <f>"AIF: "&amp;'Table of Contents'!A47&amp;", "&amp;'Table of Contents'!A3</f>
        <v>AIF: Total Redemptions of Other Funds, 2017:Q1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223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f>#REF!</f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f>#REF!</f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225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f>#REF!</f>
        <v>#REF!</v>
      </c>
      <c r="L10" s="33">
        <v>0</v>
      </c>
      <c r="M10" s="113">
        <v>0</v>
      </c>
    </row>
    <row r="11" spans="1:14" ht="16.5" customHeight="1" x14ac:dyDescent="0.3">
      <c r="A11" s="46" t="s">
        <v>226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f>#REF!</f>
        <v>#REF!</v>
      </c>
      <c r="L11" s="119">
        <v>0</v>
      </c>
      <c r="M11" s="114">
        <v>0</v>
      </c>
    </row>
    <row r="12" spans="1:14" ht="16.5" customHeight="1" x14ac:dyDescent="0.3">
      <c r="A12" s="46" t="s">
        <v>227</v>
      </c>
      <c r="B12" s="113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113">
        <v>0</v>
      </c>
      <c r="K12" s="118" t="e">
        <f>#REF!</f>
        <v>#REF!</v>
      </c>
      <c r="L12" s="33">
        <v>17</v>
      </c>
      <c r="M12" s="113">
        <v>9</v>
      </c>
    </row>
    <row r="13" spans="1:14" ht="16.5" customHeight="1" x14ac:dyDescent="0.3">
      <c r="A13" s="46" t="s">
        <v>228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f>#REF!</f>
        <v>#REF!</v>
      </c>
      <c r="L13" s="119">
        <v>0</v>
      </c>
      <c r="M13" s="114">
        <v>0</v>
      </c>
    </row>
    <row r="14" spans="1:14" ht="16.5" customHeight="1" x14ac:dyDescent="0.3">
      <c r="A14" s="46" t="s">
        <v>229</v>
      </c>
      <c r="B14" s="113">
        <v>2602.7809999999999</v>
      </c>
      <c r="C14" s="32">
        <v>0</v>
      </c>
      <c r="D14" s="32">
        <v>0</v>
      </c>
      <c r="E14" s="32">
        <v>0</v>
      </c>
      <c r="F14" s="32">
        <v>0</v>
      </c>
      <c r="G14" s="32">
        <v>357.57400000000001</v>
      </c>
      <c r="H14" s="32">
        <v>0</v>
      </c>
      <c r="I14" s="32">
        <v>65.207999999999998</v>
      </c>
      <c r="J14" s="113">
        <v>2179.9989999999998</v>
      </c>
      <c r="K14" s="118" t="e">
        <f>#REF!</f>
        <v>#REF!</v>
      </c>
      <c r="L14" s="33">
        <v>0</v>
      </c>
      <c r="M14" s="113">
        <v>0</v>
      </c>
    </row>
    <row r="15" spans="1:14" ht="16.5" customHeight="1" x14ac:dyDescent="0.3">
      <c r="A15" s="46" t="s">
        <v>230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f>#REF!</f>
        <v>#REF!</v>
      </c>
      <c r="L15" s="119">
        <v>0</v>
      </c>
      <c r="M15" s="114">
        <v>0</v>
      </c>
    </row>
    <row r="16" spans="1:14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f>#REF!</f>
        <v>#REF!</v>
      </c>
      <c r="L16" s="33">
        <v>0</v>
      </c>
      <c r="M16" s="113">
        <v>0</v>
      </c>
    </row>
    <row r="17" spans="1:13" ht="16.5" customHeight="1" x14ac:dyDescent="0.3">
      <c r="A17" s="46" t="s">
        <v>232</v>
      </c>
      <c r="B17" s="114">
        <v>0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4">
        <v>0</v>
      </c>
      <c r="K17" s="118" t="e">
        <f>#REF!</f>
        <v>#REF!</v>
      </c>
      <c r="L17" s="119">
        <v>0</v>
      </c>
      <c r="M17" s="114">
        <v>0</v>
      </c>
    </row>
    <row r="18" spans="1:13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f>#REF!</f>
        <v>#REF!</v>
      </c>
      <c r="L18" s="33">
        <v>0</v>
      </c>
      <c r="M18" s="113">
        <v>0</v>
      </c>
    </row>
    <row r="19" spans="1:13" ht="16.5" customHeight="1" x14ac:dyDescent="0.3">
      <c r="A19" s="46" t="s">
        <v>234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f>#REF!</f>
        <v>#REF!</v>
      </c>
      <c r="L19" s="119">
        <v>0</v>
      </c>
      <c r="M19" s="114">
        <v>0</v>
      </c>
    </row>
    <row r="20" spans="1:13" ht="16.5" customHeight="1" x14ac:dyDescent="0.3">
      <c r="A20" s="46" t="s">
        <v>235</v>
      </c>
      <c r="B20" s="113">
        <v>43876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f>#REF!</f>
        <v>#REF!</v>
      </c>
      <c r="L20" s="33">
        <v>0</v>
      </c>
      <c r="M20" s="113">
        <v>0</v>
      </c>
    </row>
    <row r="21" spans="1:13" ht="16.5" customHeight="1" x14ac:dyDescent="0.3">
      <c r="A21" s="46" t="s">
        <v>236</v>
      </c>
      <c r="B21" s="114">
        <v>162.37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162.37</v>
      </c>
      <c r="J21" s="114">
        <v>0</v>
      </c>
      <c r="K21" s="118" t="e">
        <f>#REF!</f>
        <v>#REF!</v>
      </c>
      <c r="L21" s="119">
        <v>162.37</v>
      </c>
      <c r="M21" s="114">
        <v>0</v>
      </c>
    </row>
    <row r="22" spans="1:13" ht="16.5" customHeight="1" x14ac:dyDescent="0.3">
      <c r="A22" s="46" t="s">
        <v>237</v>
      </c>
      <c r="B22" s="113">
        <v>97.72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4.01</v>
      </c>
      <c r="J22" s="113">
        <v>93.71</v>
      </c>
      <c r="K22" s="118" t="e">
        <f>#REF!</f>
        <v>#REF!</v>
      </c>
      <c r="L22" s="33">
        <v>93.71</v>
      </c>
      <c r="M22" s="113">
        <v>0</v>
      </c>
    </row>
    <row r="23" spans="1:13" ht="16.5" customHeight="1" x14ac:dyDescent="0.3">
      <c r="A23" s="46" t="s">
        <v>238</v>
      </c>
      <c r="B23" s="114">
        <v>6905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724</v>
      </c>
      <c r="I23" s="115">
        <v>0</v>
      </c>
      <c r="J23" s="114">
        <v>6181</v>
      </c>
      <c r="K23" s="118" t="e">
        <f>#REF!</f>
        <v>#REF!</v>
      </c>
      <c r="L23" s="119">
        <v>0</v>
      </c>
      <c r="M23" s="114">
        <v>0</v>
      </c>
    </row>
    <row r="24" spans="1:13" ht="16.5" customHeight="1" x14ac:dyDescent="0.3">
      <c r="A24" s="46" t="s">
        <v>239</v>
      </c>
      <c r="B24" s="113">
        <v>431.07811423176997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27.024750999999998</v>
      </c>
      <c r="I24" s="32">
        <v>16.614999999999998</v>
      </c>
      <c r="J24" s="113">
        <v>387.43836323176998</v>
      </c>
      <c r="K24" s="118" t="e">
        <f>#REF!</f>
        <v>#REF!</v>
      </c>
      <c r="L24" s="33">
        <v>415.14484723176997</v>
      </c>
      <c r="M24" s="113">
        <v>15.933267000000001</v>
      </c>
    </row>
    <row r="25" spans="1:13" ht="16.5" customHeight="1" x14ac:dyDescent="0.3">
      <c r="A25" s="46" t="s">
        <v>240</v>
      </c>
      <c r="B25" s="114">
        <v>8314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906</v>
      </c>
      <c r="I25" s="115">
        <v>103</v>
      </c>
      <c r="J25" s="114">
        <v>7305</v>
      </c>
      <c r="K25" s="118" t="e">
        <f>#REF!</f>
        <v>#REF!</v>
      </c>
      <c r="L25" s="119">
        <v>0</v>
      </c>
      <c r="M25" s="114">
        <v>0</v>
      </c>
    </row>
    <row r="26" spans="1:13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f>#REF!</f>
        <v>#REF!</v>
      </c>
      <c r="L26" s="33">
        <v>0</v>
      </c>
      <c r="M26" s="113">
        <v>0</v>
      </c>
    </row>
    <row r="27" spans="1:13" ht="16.5" customHeight="1" x14ac:dyDescent="0.3">
      <c r="A27" s="46" t="s">
        <v>242</v>
      </c>
      <c r="B27" s="114">
        <v>693.06</v>
      </c>
      <c r="C27" s="115">
        <v>0</v>
      </c>
      <c r="D27" s="115">
        <v>0</v>
      </c>
      <c r="E27" s="115">
        <v>0</v>
      </c>
      <c r="F27" s="115">
        <v>0</v>
      </c>
      <c r="G27" s="115">
        <v>276.32400000000001</v>
      </c>
      <c r="H27" s="115">
        <v>389.32600000000002</v>
      </c>
      <c r="I27" s="115">
        <v>0</v>
      </c>
      <c r="J27" s="114">
        <v>27.404</v>
      </c>
      <c r="K27" s="118" t="e">
        <f>#REF!</f>
        <v>#REF!</v>
      </c>
      <c r="L27" s="119">
        <v>0</v>
      </c>
      <c r="M27" s="114">
        <v>0</v>
      </c>
    </row>
    <row r="28" spans="1:13" ht="16.5" customHeight="1" x14ac:dyDescent="0.3">
      <c r="A28" s="46" t="s">
        <v>243</v>
      </c>
      <c r="B28" s="113">
        <v>144.39183657000001</v>
      </c>
      <c r="C28" s="32">
        <v>0</v>
      </c>
      <c r="D28" s="32">
        <v>0</v>
      </c>
      <c r="E28" s="32">
        <v>0</v>
      </c>
      <c r="F28" s="32">
        <v>38.928776089999999</v>
      </c>
      <c r="G28" s="32">
        <v>0</v>
      </c>
      <c r="H28" s="32">
        <v>0</v>
      </c>
      <c r="I28" s="32">
        <v>0</v>
      </c>
      <c r="J28" s="113">
        <v>105.46306048</v>
      </c>
      <c r="K28" s="118" t="e">
        <f>#REF!</f>
        <v>#REF!</v>
      </c>
      <c r="L28" s="33">
        <v>130.59022901</v>
      </c>
      <c r="M28" s="113">
        <v>13.801607560000001</v>
      </c>
    </row>
    <row r="29" spans="1:13" ht="16.5" customHeight="1" x14ac:dyDescent="0.3">
      <c r="A29" s="46" t="s">
        <v>244</v>
      </c>
      <c r="B29" s="114">
        <v>7.6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7.6</v>
      </c>
      <c r="K29" s="118" t="e">
        <f>#REF!</f>
        <v>#REF!</v>
      </c>
      <c r="L29" s="119">
        <v>0</v>
      </c>
      <c r="M29" s="114">
        <v>7.6</v>
      </c>
    </row>
    <row r="30" spans="1:13" ht="16.5" customHeight="1" x14ac:dyDescent="0.3">
      <c r="A30" s="46" t="s">
        <v>245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f>#REF!</f>
        <v>#REF!</v>
      </c>
      <c r="L30" s="33">
        <v>0</v>
      </c>
      <c r="M30" s="113">
        <v>0</v>
      </c>
    </row>
    <row r="31" spans="1:13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f>#REF!</f>
        <v>#REF!</v>
      </c>
      <c r="L31" s="119">
        <v>0</v>
      </c>
      <c r="M31" s="114">
        <v>0</v>
      </c>
    </row>
    <row r="32" spans="1:13" ht="16.5" customHeight="1" x14ac:dyDescent="0.3">
      <c r="A32" s="46" t="s">
        <v>247</v>
      </c>
      <c r="B32" s="113">
        <v>35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35</v>
      </c>
      <c r="J32" s="113">
        <v>0</v>
      </c>
      <c r="K32" s="118" t="e">
        <f>#REF!</f>
        <v>#REF!</v>
      </c>
      <c r="L32" s="33">
        <v>35</v>
      </c>
      <c r="M32" s="113">
        <v>0</v>
      </c>
    </row>
    <row r="33" spans="1:13" ht="16.5" customHeight="1" x14ac:dyDescent="0.3">
      <c r="A33" s="46" t="s">
        <v>248</v>
      </c>
      <c r="B33" s="114">
        <v>1468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1449</v>
      </c>
      <c r="J33" s="114">
        <v>19</v>
      </c>
      <c r="K33" s="118" t="e">
        <f>#REF!</f>
        <v>#REF!</v>
      </c>
      <c r="L33" s="119">
        <v>19</v>
      </c>
      <c r="M33" s="114">
        <v>0</v>
      </c>
    </row>
    <row r="34" spans="1:13" ht="16.5" customHeight="1" x14ac:dyDescent="0.3">
      <c r="A34" s="46" t="s">
        <v>249</v>
      </c>
      <c r="B34" s="113">
        <v>5989.2355079722802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146.46183318731499</v>
      </c>
      <c r="J34" s="113">
        <v>5842.7736747849603</v>
      </c>
      <c r="K34" s="118" t="e">
        <f>#REF!</f>
        <v>#REF!</v>
      </c>
      <c r="L34" s="33">
        <v>0</v>
      </c>
      <c r="M34" s="113">
        <v>0</v>
      </c>
    </row>
    <row r="35" spans="1:13" ht="16.5" customHeight="1" x14ac:dyDescent="0.3">
      <c r="A35" s="46" t="s">
        <v>250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f>#REF!</f>
        <v>#REF!</v>
      </c>
      <c r="L35" s="119">
        <v>0</v>
      </c>
      <c r="M35" s="114">
        <v>0</v>
      </c>
    </row>
    <row r="36" spans="1:13" ht="16.5" customHeight="1" x14ac:dyDescent="0.3">
      <c r="A36" s="46" t="s">
        <v>251</v>
      </c>
      <c r="B36" s="113">
        <v>461.41969999999998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461.41969999999998</v>
      </c>
      <c r="K36" s="118" t="e">
        <f>#REF!</f>
        <v>#REF!</v>
      </c>
      <c r="L36" s="33">
        <v>461.41969999999998</v>
      </c>
      <c r="M36" s="113">
        <v>0</v>
      </c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q+EE1iNyDbF1MG405zR5gQgjMuobZJZW41+DlgsAoD1UXz+N509NoUXgfSIVmLVLvVRfW+hzSDqtwCi+95dCxw==" saltValue="COejaaDdmyUg4ukVWRaABw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K39"/>
  <sheetViews>
    <sheetView showGridLines="0" showZeros="0" zoomScale="85" zoomScaleNormal="85" workbookViewId="0">
      <selection activeCell="E40" sqref="E40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Contents'!C48</f>
        <v>Table 2.26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Contents'!A48&amp;", "&amp;'Table of Contents'!A3</f>
        <v>AIF: Total Redemptions of ETFs and Funds of Funds, 2017:Q1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13663.446</v>
      </c>
      <c r="H14" s="94">
        <v>1541.2429999999999</v>
      </c>
      <c r="I14" s="94">
        <v>532.40700000000004</v>
      </c>
      <c r="J14" s="94">
        <v>11572.317999999999</v>
      </c>
      <c r="K14" s="100">
        <v>17.478000000000002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94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280.08999999999997</v>
      </c>
      <c r="H21" s="102">
        <v>0</v>
      </c>
      <c r="I21" s="102">
        <v>0</v>
      </c>
      <c r="J21" s="102">
        <v>142.87</v>
      </c>
      <c r="K21" s="6">
        <v>137.22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10.09</v>
      </c>
      <c r="H22" s="94">
        <v>0</v>
      </c>
      <c r="I22" s="94">
        <v>0</v>
      </c>
      <c r="J22" s="94">
        <v>0</v>
      </c>
      <c r="K22" s="100">
        <v>10.09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4575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26.62139685</v>
      </c>
      <c r="H24" s="94">
        <v>1.0840000000000001</v>
      </c>
      <c r="I24" s="94">
        <v>1.9079999999999999</v>
      </c>
      <c r="J24" s="94">
        <v>0</v>
      </c>
      <c r="K24" s="100">
        <v>23.629396849999999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8"/>
      <c r="G25" s="6">
        <v>5469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6.4507827999999998</v>
      </c>
      <c r="H28" s="94">
        <v>0</v>
      </c>
      <c r="I28" s="94">
        <v>0.90233116000000002</v>
      </c>
      <c r="J28" s="94">
        <v>7.3571280000000003E-2</v>
      </c>
      <c r="K28" s="100">
        <v>5.4748803600000002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91</v>
      </c>
      <c r="C33" s="102">
        <v>91</v>
      </c>
      <c r="D33" s="102">
        <v>0</v>
      </c>
      <c r="E33" s="102">
        <v>0</v>
      </c>
      <c r="F33" s="108"/>
      <c r="G33" s="6">
        <v>3347</v>
      </c>
      <c r="H33" s="102">
        <v>1240</v>
      </c>
      <c r="I33" s="102">
        <v>657</v>
      </c>
      <c r="J33" s="102">
        <v>1354</v>
      </c>
      <c r="K33" s="6">
        <v>96</v>
      </c>
    </row>
    <row r="34" spans="1:11" ht="16.5" customHeight="1" x14ac:dyDescent="0.3">
      <c r="A34" s="46" t="s">
        <v>249</v>
      </c>
      <c r="B34" s="100">
        <v>104.665802605016</v>
      </c>
      <c r="C34" s="94">
        <v>0</v>
      </c>
      <c r="D34" s="94">
        <v>0</v>
      </c>
      <c r="E34" s="94">
        <v>104.665802605016</v>
      </c>
      <c r="F34" s="108"/>
      <c r="G34" s="100">
        <v>547.16290772796106</v>
      </c>
      <c r="H34" s="94">
        <v>0</v>
      </c>
      <c r="I34" s="94">
        <v>0</v>
      </c>
      <c r="J34" s="94">
        <v>0</v>
      </c>
      <c r="K34" s="100">
        <v>547.16290772796106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3743.2076000000002</v>
      </c>
      <c r="H36" s="94">
        <v>464.08800000000002</v>
      </c>
      <c r="I36" s="94">
        <v>37.649799999999999</v>
      </c>
      <c r="J36" s="94">
        <v>3027.3579</v>
      </c>
      <c r="K36" s="100">
        <v>214.11189999999999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N19UUk2BhH3DHdZou0kPRxcfo92DQ6n72YpblKTqgDaPdJqu3NGYUjFOnUPgLsDSnzjnSq4ezWd4cadCOPyICg==" saltValue="DzRQR/xhW9iWHFL8iZMi2A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K39"/>
  <sheetViews>
    <sheetView showGridLines="0" showZeros="0" zoomScale="85" zoomScaleNormal="85" workbookViewId="0">
      <selection activeCell="B40" sqref="B40"/>
    </sheetView>
  </sheetViews>
  <sheetFormatPr defaultColWidth="16.7109375" defaultRowHeight="16.5" customHeight="1" x14ac:dyDescent="0.3"/>
  <cols>
    <col min="1" max="1" width="16.7109375" style="79"/>
    <col min="2" max="2" width="18" style="79" customWidth="1"/>
    <col min="3" max="16384" width="16.7109375" style="79"/>
  </cols>
  <sheetData>
    <row r="1" spans="1:11" ht="16.5" customHeight="1" x14ac:dyDescent="0.3">
      <c r="A1" s="169" t="str">
        <f>'Table of Contents'!C49</f>
        <v>Table 2.27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3">
      <c r="A2" s="80" t="str">
        <f>"AIF: "&amp;'Table of Contents'!A49&amp;", "&amp;'Table of Contents'!A3</f>
        <v>AIF: Total Redemptions of Institutional Funds, 2017:Q1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223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3">
      <c r="A9" s="46" t="s">
        <v>224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225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226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227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228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229</v>
      </c>
      <c r="B14" s="94">
        <v>85882.820999999996</v>
      </c>
      <c r="C14" s="94">
        <v>29316.718000000001</v>
      </c>
      <c r="D14" s="94">
        <v>33125.428</v>
      </c>
      <c r="E14" s="94">
        <v>19282.151000000002</v>
      </c>
      <c r="F14" s="94">
        <v>1620.951</v>
      </c>
      <c r="G14" s="94">
        <v>0</v>
      </c>
      <c r="H14" s="94">
        <v>357.57400000000001</v>
      </c>
      <c r="I14" s="94">
        <v>0</v>
      </c>
      <c r="J14" s="94">
        <v>0</v>
      </c>
      <c r="K14" s="94">
        <v>2179.9989999999998</v>
      </c>
    </row>
    <row r="15" spans="1:11" ht="16.5" customHeight="1" x14ac:dyDescent="0.3">
      <c r="A15" s="46" t="s">
        <v>230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231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232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</row>
    <row r="18" spans="1:11" ht="16.5" customHeight="1" x14ac:dyDescent="0.3">
      <c r="A18" s="46" t="s">
        <v>233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234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235</v>
      </c>
      <c r="B20" s="94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236</v>
      </c>
      <c r="B21" s="102">
        <v>145.29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145.29</v>
      </c>
      <c r="K21" s="102">
        <v>0</v>
      </c>
    </row>
    <row r="22" spans="1:11" ht="16.5" customHeight="1" x14ac:dyDescent="0.3">
      <c r="A22" s="46" t="s">
        <v>237</v>
      </c>
      <c r="B22" s="94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238</v>
      </c>
      <c r="B23" s="102">
        <v>18750</v>
      </c>
      <c r="C23" s="102">
        <v>1336</v>
      </c>
      <c r="D23" s="102">
        <v>5288</v>
      </c>
      <c r="E23" s="102">
        <v>5889</v>
      </c>
      <c r="F23" s="102">
        <v>1143</v>
      </c>
      <c r="G23" s="102">
        <v>1050</v>
      </c>
      <c r="H23" s="102">
        <v>0</v>
      </c>
      <c r="I23" s="102">
        <v>252</v>
      </c>
      <c r="J23" s="102">
        <v>0</v>
      </c>
      <c r="K23" s="102">
        <v>3792</v>
      </c>
    </row>
    <row r="24" spans="1:11" ht="16.5" customHeight="1" x14ac:dyDescent="0.3">
      <c r="A24" s="46" t="s">
        <v>239</v>
      </c>
      <c r="B24" s="94">
        <v>1018.09078859177</v>
      </c>
      <c r="C24" s="94">
        <v>511.98948952000001</v>
      </c>
      <c r="D24" s="94">
        <v>27.73958988</v>
      </c>
      <c r="E24" s="94">
        <v>33.56287914</v>
      </c>
      <c r="F24" s="94">
        <v>0</v>
      </c>
      <c r="G24" s="94">
        <v>13.89771582</v>
      </c>
      <c r="H24" s="94">
        <v>0</v>
      </c>
      <c r="I24" s="94">
        <v>27.024750999999998</v>
      </c>
      <c r="J24" s="94">
        <v>16.614999999999998</v>
      </c>
      <c r="K24" s="94">
        <v>387.26136323177002</v>
      </c>
    </row>
    <row r="25" spans="1:11" ht="16.5" customHeight="1" x14ac:dyDescent="0.3">
      <c r="A25" s="46" t="s">
        <v>240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241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242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243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244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245</v>
      </c>
      <c r="B30" s="94">
        <v>2.1059999999999999</v>
      </c>
      <c r="C30" s="94">
        <v>0</v>
      </c>
      <c r="D30" s="94">
        <v>0</v>
      </c>
      <c r="E30" s="94">
        <v>2.1059999999999999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246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247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248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249</v>
      </c>
      <c r="B34" s="94">
        <v>3309.4780175343999</v>
      </c>
      <c r="C34" s="94">
        <v>0</v>
      </c>
      <c r="D34" s="94">
        <v>0</v>
      </c>
      <c r="E34" s="94">
        <v>0</v>
      </c>
      <c r="F34" s="94">
        <v>0</v>
      </c>
      <c r="G34" s="94">
        <v>176.13359714099599</v>
      </c>
      <c r="H34" s="94">
        <v>0</v>
      </c>
      <c r="I34" s="94">
        <v>0</v>
      </c>
      <c r="J34" s="94">
        <v>0</v>
      </c>
      <c r="K34" s="94">
        <v>3133.3444203934</v>
      </c>
    </row>
    <row r="35" spans="1:11" ht="16.5" customHeight="1" x14ac:dyDescent="0.3">
      <c r="A35" s="46" t="s">
        <v>250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251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CiTBJ44qwxnZjJaS/PQliZ8cR3C7M4Tpa3sgOoxtaXWxqf9kYkcE+RZJpVh1ea0v+KU5ujEsIJk22M+THHD/Bg==" saltValue="jfPSGZL/r0aQ7ghA6CR+0g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N26"/>
  <sheetViews>
    <sheetView showGridLines="0" zoomScale="85" zoomScaleNormal="85" workbookViewId="0">
      <selection activeCell="B170" sqref="B170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tr">
        <f>'Table of Contents'!A3</f>
        <v>2017:Q1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3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124</v>
      </c>
      <c r="B8" s="149">
        <v>0.5112997239</v>
      </c>
      <c r="C8" s="150"/>
      <c r="D8" s="149">
        <v>0.51129972400000001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125</v>
      </c>
      <c r="B9" s="151">
        <v>0.93510379649999997</v>
      </c>
      <c r="C9" s="150"/>
      <c r="D9" s="151">
        <v>0.93492894500000001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126</v>
      </c>
      <c r="B10" s="152">
        <v>3.7008252800000002E-2</v>
      </c>
      <c r="C10" s="150"/>
      <c r="D10" s="152">
        <v>3.6995930000000003E-2</v>
      </c>
      <c r="E10" s="26"/>
      <c r="F10" s="26"/>
      <c r="G10" s="26"/>
      <c r="N10" s="28"/>
    </row>
    <row r="11" spans="1:14" ht="16.5" customHeight="1" x14ac:dyDescent="0.3">
      <c r="A11" s="31" t="s">
        <v>127</v>
      </c>
      <c r="B11" s="151">
        <v>0.1344935645</v>
      </c>
      <c r="C11" s="150"/>
      <c r="D11" s="151">
        <v>0.134446551</v>
      </c>
      <c r="E11" s="26"/>
      <c r="F11" s="26"/>
      <c r="G11" s="26"/>
      <c r="N11" s="28"/>
    </row>
    <row r="12" spans="1:14" ht="16.5" customHeight="1" x14ac:dyDescent="0.3">
      <c r="A12" s="31" t="s">
        <v>128</v>
      </c>
      <c r="B12" s="152">
        <v>1.1626690230000001</v>
      </c>
      <c r="C12" s="150"/>
      <c r="D12" s="152">
        <v>1.1688660829999999</v>
      </c>
      <c r="E12" s="26"/>
      <c r="F12" s="26"/>
      <c r="G12" s="26"/>
      <c r="N12" s="28"/>
    </row>
    <row r="13" spans="1:14" ht="16.5" customHeight="1" x14ac:dyDescent="0.3">
      <c r="A13" s="31" t="s">
        <v>129</v>
      </c>
      <c r="B13" s="151">
        <v>0.1339261799</v>
      </c>
      <c r="C13" s="150"/>
      <c r="D13" s="151">
        <v>0.13429127799999999</v>
      </c>
      <c r="E13" s="26"/>
      <c r="F13" s="26"/>
      <c r="G13" s="26"/>
      <c r="N13" s="28"/>
    </row>
    <row r="14" spans="1:14" ht="16.5" customHeight="1" x14ac:dyDescent="0.3">
      <c r="A14" s="31" t="s">
        <v>130</v>
      </c>
      <c r="B14" s="152">
        <v>3.2353035999999999E-3</v>
      </c>
      <c r="C14" s="150"/>
      <c r="D14" s="152">
        <v>3.2507640000000002E-3</v>
      </c>
      <c r="E14" s="26"/>
      <c r="F14" s="26"/>
      <c r="G14" s="26"/>
      <c r="N14" s="28"/>
    </row>
    <row r="15" spans="1:14" ht="16.5" customHeight="1" x14ac:dyDescent="0.3">
      <c r="A15" s="31" t="s">
        <v>131</v>
      </c>
      <c r="B15" s="151">
        <v>0.1112446046</v>
      </c>
      <c r="C15" s="150"/>
      <c r="D15" s="151">
        <v>0.109071475</v>
      </c>
      <c r="E15" s="26"/>
      <c r="F15" s="26"/>
      <c r="G15" s="26"/>
      <c r="N15" s="28"/>
    </row>
    <row r="16" spans="1:14" ht="16.5" customHeight="1" x14ac:dyDescent="0.3">
      <c r="A16" s="31" t="s">
        <v>132</v>
      </c>
      <c r="B16" s="152">
        <v>0.23144933570000001</v>
      </c>
      <c r="C16" s="150"/>
      <c r="D16" s="152">
        <v>0.23660239</v>
      </c>
      <c r="E16" s="26"/>
      <c r="F16" s="26"/>
      <c r="G16" s="26"/>
      <c r="N16" s="28"/>
    </row>
    <row r="17" spans="1:14" ht="16.5" customHeight="1" x14ac:dyDescent="0.3">
      <c r="A17" s="31" t="s">
        <v>133</v>
      </c>
      <c r="B17" s="151">
        <v>0.22115576000000001</v>
      </c>
      <c r="C17" s="150"/>
      <c r="D17" s="151">
        <v>0.21965952799999999</v>
      </c>
      <c r="E17" s="26"/>
      <c r="F17" s="26"/>
      <c r="G17" s="26"/>
      <c r="N17" s="28"/>
    </row>
    <row r="18" spans="1:14" ht="16.5" customHeight="1" x14ac:dyDescent="0.3">
      <c r="A18" s="31" t="s">
        <v>134</v>
      </c>
      <c r="B18" s="152">
        <v>0.1051933981</v>
      </c>
      <c r="C18" s="150"/>
      <c r="D18" s="152">
        <v>0.104907576</v>
      </c>
      <c r="E18" s="26"/>
      <c r="F18" s="26"/>
      <c r="G18" s="26"/>
      <c r="N18" s="28"/>
    </row>
    <row r="19" spans="1:14" ht="16.5" customHeight="1" x14ac:dyDescent="0.3">
      <c r="A19" s="31" t="s">
        <v>135</v>
      </c>
      <c r="B19" s="151">
        <v>0.25394890549999999</v>
      </c>
      <c r="C19" s="150"/>
      <c r="D19" s="151">
        <v>0.257109066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3">
      <c r="C21" s="121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Yy7k90Aoghcwv1N9HYp/Oe4RW41NdxPKtTaMb+7p9Do5PSdgmHGf1E/H1gxP9zqV/dytxluuWyzYxoMupWyyhw==" saltValue="T88Qa8w6AbbSbFZM2994TQ==" spinCount="100000" sheet="1" objects="1" scenarios="1"/>
  <pageMargins left="0.7" right="0.7" top="0.75" bottom="0.75" header="0.3" footer="0.3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Contents'!B13</f>
        <v>Table 1.5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Contents'!A13&amp;", "&amp;'Table of Contents'!A3</f>
        <v>UCITS: Total Net Assets of ETFs and Funds of Funds, 2017:Q1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15237.718000000001</v>
      </c>
      <c r="H8" s="102">
        <v>3072.41</v>
      </c>
      <c r="I8" s="102">
        <v>594.57299999999998</v>
      </c>
      <c r="J8" s="102">
        <v>11570.735000000001</v>
      </c>
      <c r="K8" s="6">
        <v>0</v>
      </c>
    </row>
    <row r="9" spans="1:11" ht="16.5" customHeight="1" x14ac:dyDescent="0.3">
      <c r="A9" s="46" t="s">
        <v>224</v>
      </c>
      <c r="B9" s="100">
        <v>859.836770559</v>
      </c>
      <c r="C9" s="94">
        <v>299.64161977200001</v>
      </c>
      <c r="D9" s="94">
        <v>0</v>
      </c>
      <c r="E9" s="100">
        <v>560.19515078699999</v>
      </c>
      <c r="F9" s="108"/>
      <c r="G9" s="100">
        <v>32792.520604030004</v>
      </c>
      <c r="H9" s="94">
        <v>545.26281498499998</v>
      </c>
      <c r="I9" s="94">
        <v>1522.247358567</v>
      </c>
      <c r="J9" s="94">
        <v>30691.036159751999</v>
      </c>
      <c r="K9" s="100">
        <v>33.974270726</v>
      </c>
    </row>
    <row r="10" spans="1:11" ht="16.5" customHeight="1" x14ac:dyDescent="0.3">
      <c r="A10" s="46" t="s">
        <v>225</v>
      </c>
      <c r="B10" s="6">
        <v>15.17</v>
      </c>
      <c r="C10" s="102">
        <v>15.17</v>
      </c>
      <c r="D10" s="102">
        <v>0</v>
      </c>
      <c r="E10" s="6">
        <v>0</v>
      </c>
      <c r="F10" s="108"/>
      <c r="G10" s="6">
        <v>3.03</v>
      </c>
      <c r="H10" s="102">
        <v>3.03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832.33</v>
      </c>
      <c r="H13" s="94">
        <v>0</v>
      </c>
      <c r="I13" s="94">
        <v>0</v>
      </c>
      <c r="J13" s="94">
        <v>0</v>
      </c>
      <c r="K13" s="100">
        <v>832.33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6999.3</v>
      </c>
      <c r="H14" s="102">
        <v>863.2</v>
      </c>
      <c r="I14" s="102">
        <v>2844.19</v>
      </c>
      <c r="J14" s="102">
        <v>3291.9</v>
      </c>
      <c r="K14" s="6">
        <v>0</v>
      </c>
    </row>
    <row r="15" spans="1:11" ht="16.5" customHeight="1" x14ac:dyDescent="0.3">
      <c r="A15" s="46" t="s">
        <v>230</v>
      </c>
      <c r="B15" s="100">
        <v>203.1917353</v>
      </c>
      <c r="C15" s="94">
        <v>203.1917353</v>
      </c>
      <c r="D15" s="94">
        <v>0</v>
      </c>
      <c r="E15" s="100">
        <v>0</v>
      </c>
      <c r="F15" s="108"/>
      <c r="G15" s="100">
        <v>12013.91419</v>
      </c>
      <c r="H15" s="94">
        <v>1487.6961369999999</v>
      </c>
      <c r="I15" s="94">
        <v>1168.9659340000001</v>
      </c>
      <c r="J15" s="94">
        <v>9357.2521190000007</v>
      </c>
      <c r="K15" s="100">
        <v>0</v>
      </c>
    </row>
    <row r="16" spans="1:11" ht="16.5" customHeight="1" x14ac:dyDescent="0.3">
      <c r="A16" s="46" t="s">
        <v>231</v>
      </c>
      <c r="B16" s="6">
        <v>78983</v>
      </c>
      <c r="C16" s="102">
        <v>60714</v>
      </c>
      <c r="D16" s="102">
        <v>13507</v>
      </c>
      <c r="E16" s="6">
        <v>4762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52314.923000000003</v>
      </c>
      <c r="C17" s="94">
        <v>46133.701999999997</v>
      </c>
      <c r="D17" s="94">
        <v>5314.0519999999997</v>
      </c>
      <c r="E17" s="100">
        <v>867.16899999999998</v>
      </c>
      <c r="F17" s="108"/>
      <c r="G17" s="100">
        <v>18383.672999999999</v>
      </c>
      <c r="H17" s="94">
        <v>3021.1219999999998</v>
      </c>
      <c r="I17" s="94">
        <v>262.2</v>
      </c>
      <c r="J17" s="94">
        <v>14980.583000000001</v>
      </c>
      <c r="K17" s="100">
        <v>119.768</v>
      </c>
    </row>
    <row r="18" spans="1:11" ht="16.5" customHeight="1" x14ac:dyDescent="0.3">
      <c r="A18" s="46" t="s">
        <v>233</v>
      </c>
      <c r="B18" s="6">
        <v>29.823</v>
      </c>
      <c r="C18" s="102">
        <v>29.823</v>
      </c>
      <c r="D18" s="102">
        <v>0</v>
      </c>
      <c r="E18" s="6">
        <v>0</v>
      </c>
      <c r="F18" s="108"/>
      <c r="G18" s="6">
        <v>448.10899999999998</v>
      </c>
      <c r="H18" s="102">
        <v>227.249</v>
      </c>
      <c r="I18" s="102">
        <v>61.552</v>
      </c>
      <c r="J18" s="102">
        <v>159.30799999999999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314585</v>
      </c>
      <c r="C20" s="102">
        <v>200462</v>
      </c>
      <c r="D20" s="102">
        <v>103543</v>
      </c>
      <c r="E20" s="6">
        <v>10580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41670.97</v>
      </c>
      <c r="H21" s="94">
        <v>422.97</v>
      </c>
      <c r="I21" s="94">
        <v>1158.1400000000001</v>
      </c>
      <c r="J21" s="94">
        <v>40089.86</v>
      </c>
      <c r="K21" s="100">
        <v>0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268.32</v>
      </c>
      <c r="H22" s="102">
        <v>0</v>
      </c>
      <c r="I22" s="102">
        <v>55.45</v>
      </c>
      <c r="J22" s="102">
        <v>0</v>
      </c>
      <c r="K22" s="6">
        <v>212.86</v>
      </c>
    </row>
    <row r="23" spans="1:11" ht="16.5" customHeight="1" x14ac:dyDescent="0.3">
      <c r="A23" s="46" t="s">
        <v>238</v>
      </c>
      <c r="B23" s="100">
        <v>90399.5</v>
      </c>
      <c r="C23" s="94">
        <v>0</v>
      </c>
      <c r="D23" s="94">
        <v>0</v>
      </c>
      <c r="E23" s="100">
        <v>0</v>
      </c>
      <c r="F23" s="108"/>
      <c r="G23" s="100">
        <v>135487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3.4980000000000002</v>
      </c>
      <c r="H24" s="102">
        <v>0</v>
      </c>
      <c r="I24" s="102">
        <v>0</v>
      </c>
      <c r="J24" s="102">
        <v>0</v>
      </c>
      <c r="K24" s="6">
        <v>3.4980000000000002</v>
      </c>
    </row>
    <row r="25" spans="1:11" ht="16.5" customHeight="1" x14ac:dyDescent="0.3">
      <c r="A25" s="46" t="s">
        <v>240</v>
      </c>
      <c r="B25" s="100">
        <v>1413</v>
      </c>
      <c r="C25" s="94">
        <v>0</v>
      </c>
      <c r="D25" s="94">
        <v>0</v>
      </c>
      <c r="E25" s="100">
        <v>0</v>
      </c>
      <c r="F25" s="108"/>
      <c r="G25" s="100">
        <v>2374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269.51</v>
      </c>
      <c r="H27" s="94">
        <v>35</v>
      </c>
      <c r="I27" s="94">
        <v>6.12</v>
      </c>
      <c r="J27" s="94">
        <v>136.16</v>
      </c>
      <c r="K27" s="100">
        <v>92.23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1985.52613873</v>
      </c>
      <c r="H28" s="102">
        <v>0</v>
      </c>
      <c r="I28" s="102">
        <v>0</v>
      </c>
      <c r="J28" s="102">
        <v>1985.52613873</v>
      </c>
      <c r="K28" s="6">
        <v>0</v>
      </c>
    </row>
    <row r="29" spans="1:11" ht="16.5" customHeight="1" x14ac:dyDescent="0.3">
      <c r="A29" s="46" t="s">
        <v>244</v>
      </c>
      <c r="B29" s="100">
        <v>0.56999999999999995</v>
      </c>
      <c r="C29" s="94">
        <v>0.56999999999999995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65.793400000000005</v>
      </c>
      <c r="H31" s="94">
        <v>63.690100000000001</v>
      </c>
      <c r="I31" s="94">
        <v>0</v>
      </c>
      <c r="J31" s="94">
        <v>2.1032999999999999</v>
      </c>
      <c r="K31" s="100">
        <v>0</v>
      </c>
    </row>
    <row r="32" spans="1:11" ht="16.5" customHeight="1" x14ac:dyDescent="0.3">
      <c r="A32" s="46" t="s">
        <v>247</v>
      </c>
      <c r="B32" s="6">
        <v>355</v>
      </c>
      <c r="C32" s="102">
        <v>355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2556.39</v>
      </c>
      <c r="C33" s="94">
        <v>2556.39</v>
      </c>
      <c r="D33" s="94">
        <v>0</v>
      </c>
      <c r="E33" s="100">
        <v>0</v>
      </c>
      <c r="F33" s="108"/>
      <c r="G33" s="100">
        <v>25922.98</v>
      </c>
      <c r="H33" s="94">
        <v>5963.89</v>
      </c>
      <c r="I33" s="94">
        <v>7711.65</v>
      </c>
      <c r="J33" s="94">
        <v>12247.43</v>
      </c>
      <c r="K33" s="100">
        <v>0</v>
      </c>
    </row>
    <row r="34" spans="1:11" ht="16.5" customHeight="1" x14ac:dyDescent="0.3">
      <c r="A34" s="46" t="s">
        <v>249</v>
      </c>
      <c r="B34" s="6">
        <v>4587.3900000000003</v>
      </c>
      <c r="C34" s="102">
        <v>3311.16</v>
      </c>
      <c r="D34" s="102">
        <v>15.19</v>
      </c>
      <c r="E34" s="6">
        <v>1261.04</v>
      </c>
      <c r="F34" s="108"/>
      <c r="G34" s="6">
        <v>17882.75</v>
      </c>
      <c r="H34" s="102">
        <v>1822.65</v>
      </c>
      <c r="I34" s="102">
        <v>12075.95</v>
      </c>
      <c r="J34" s="102">
        <v>3242.55</v>
      </c>
      <c r="K34" s="6">
        <v>741.6</v>
      </c>
    </row>
    <row r="35" spans="1:11" ht="16.5" customHeight="1" x14ac:dyDescent="0.3">
      <c r="A35" s="46" t="s">
        <v>250</v>
      </c>
      <c r="B35" s="100">
        <v>41.3</v>
      </c>
      <c r="C35" s="94">
        <v>0</v>
      </c>
      <c r="D35" s="94">
        <v>0</v>
      </c>
      <c r="E35" s="100">
        <v>0</v>
      </c>
      <c r="F35" s="108"/>
      <c r="G35" s="100">
        <v>215.64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42408.91</v>
      </c>
      <c r="H36" s="102">
        <v>11493.49</v>
      </c>
      <c r="I36" s="102">
        <v>2177.44</v>
      </c>
      <c r="J36" s="102">
        <v>17140.53</v>
      </c>
      <c r="K36" s="6">
        <v>11597.46</v>
      </c>
    </row>
    <row r="37" spans="1:11" ht="16.5" customHeight="1" x14ac:dyDescent="0.3">
      <c r="A37" s="47" t="s">
        <v>77</v>
      </c>
      <c r="B37" s="103">
        <v>546344.09450585896</v>
      </c>
      <c r="C37" s="97">
        <v>314080.64835507201</v>
      </c>
      <c r="D37" s="97">
        <v>122379.242</v>
      </c>
      <c r="E37" s="103">
        <v>18030.404150786999</v>
      </c>
      <c r="F37" s="109"/>
      <c r="G37" s="103">
        <v>355265.49233275902</v>
      </c>
      <c r="H37" s="97">
        <v>29021.660051984902</v>
      </c>
      <c r="I37" s="97">
        <v>29638.478292566899</v>
      </c>
      <c r="J37" s="97">
        <v>144894.973717482</v>
      </c>
      <c r="K37" s="103">
        <v>13633.7202707259</v>
      </c>
    </row>
    <row r="38" spans="1:11" ht="16.5" customHeight="1" x14ac:dyDescent="0.3">
      <c r="A38" s="6"/>
      <c r="B38" s="6">
        <v>0</v>
      </c>
      <c r="C38" s="102">
        <v>0</v>
      </c>
      <c r="D38" s="102">
        <v>0</v>
      </c>
      <c r="E38" s="6">
        <v>0</v>
      </c>
      <c r="F38" s="108"/>
      <c r="G38" s="6">
        <v>0</v>
      </c>
      <c r="H38" s="102">
        <v>0</v>
      </c>
      <c r="I38" s="102">
        <v>0</v>
      </c>
      <c r="J38" s="102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dsA8hxnNkDWUG5l6tZtpxMsevhaK1AnKFLm+tTx+gNCGv71Di5pGceSPjbn6ckFW5v6D5nZJ+rHCugrkXEqTaA==" saltValue="PJkgbeyBIzc/Wg1mOkFa2w==" spinCount="100000" sheet="1" objects="1" scenarios="1"/>
  <mergeCells count="1">
    <mergeCell ref="A1:B1"/>
  </mergeCells>
  <conditionalFormatting sqref="B8:K36 B38:K38">
    <cfRule type="cellIs" dxfId="420" priority="22" operator="between">
      <formula>0</formula>
      <formula>0.1</formula>
    </cfRule>
    <cfRule type="cellIs" dxfId="419" priority="23" operator="lessThan">
      <formula>0</formula>
    </cfRule>
    <cfRule type="cellIs" dxfId="418" priority="24" operator="greaterThanOrEqual">
      <formula>0.1</formula>
    </cfRule>
  </conditionalFormatting>
  <conditionalFormatting sqref="A1:XFD6 A7 F7 L7:XFD7 B8:XFD36 A38:XFD1048576 L37:XFD37">
    <cfRule type="cellIs" dxfId="417" priority="21" operator="between">
      <formula>-0.1</formula>
      <formula>0</formula>
    </cfRule>
  </conditionalFormatting>
  <conditionalFormatting sqref="B7:C7">
    <cfRule type="cellIs" dxfId="416" priority="20" operator="between">
      <formula>-0.1</formula>
      <formula>0</formula>
    </cfRule>
  </conditionalFormatting>
  <conditionalFormatting sqref="D7:E7">
    <cfRule type="cellIs" dxfId="415" priority="19" operator="between">
      <formula>-0.1</formula>
      <formula>0</formula>
    </cfRule>
  </conditionalFormatting>
  <conditionalFormatting sqref="K7">
    <cfRule type="cellIs" dxfId="414" priority="16" operator="between">
      <formula>-0.1</formula>
      <formula>0</formula>
    </cfRule>
  </conditionalFormatting>
  <conditionalFormatting sqref="A8:A36">
    <cfRule type="cellIs" dxfId="413" priority="15" operator="between">
      <formula>-0.1</formula>
      <formula>0</formula>
    </cfRule>
  </conditionalFormatting>
  <conditionalFormatting sqref="G7:H7">
    <cfRule type="cellIs" dxfId="412" priority="18" operator="between">
      <formula>-0.1</formula>
      <formula>0</formula>
    </cfRule>
  </conditionalFormatting>
  <conditionalFormatting sqref="I7:J7">
    <cfRule type="cellIs" dxfId="411" priority="17" operator="between">
      <formula>-0.1</formula>
      <formula>0</formula>
    </cfRule>
  </conditionalFormatting>
  <conditionalFormatting sqref="A37">
    <cfRule type="cellIs" dxfId="410" priority="5" operator="between">
      <formula>-0.1</formula>
      <formula>0</formula>
    </cfRule>
  </conditionalFormatting>
  <conditionalFormatting sqref="B37:K37">
    <cfRule type="cellIs" dxfId="409" priority="2" operator="between">
      <formula>0</formula>
      <formula>0.1</formula>
    </cfRule>
    <cfRule type="cellIs" dxfId="408" priority="3" operator="lessThan">
      <formula>0</formula>
    </cfRule>
    <cfRule type="cellIs" dxfId="407" priority="4" operator="greaterThanOrEqual">
      <formula>0.1</formula>
    </cfRule>
  </conditionalFormatting>
  <conditionalFormatting sqref="B37:K37">
    <cfRule type="cellIs" dxfId="40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8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Contents'!B16</f>
        <v>Table 1.6</v>
      </c>
      <c r="B1" s="168"/>
      <c r="C1" s="59"/>
    </row>
    <row r="2" spans="1:9" ht="16.5" customHeight="1" x14ac:dyDescent="0.3">
      <c r="A2" s="4" t="str">
        <f>"UCITS: "&amp;'Table of Contents'!A16&amp;", "&amp;'Table of Contents'!A3</f>
        <v>UCITS: Total Net Sales, 2017:Q1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-154.702</v>
      </c>
      <c r="C8" s="102">
        <v>26.318999999999999</v>
      </c>
      <c r="D8" s="102">
        <v>-617.38099999999997</v>
      </c>
      <c r="E8" s="102">
        <v>416.601</v>
      </c>
      <c r="F8" s="102">
        <v>-5.7480000000000002</v>
      </c>
      <c r="G8" s="102">
        <v>-49.44</v>
      </c>
      <c r="H8" s="102">
        <v>48.344000000000001</v>
      </c>
      <c r="I8" s="6">
        <v>26.603000000000002</v>
      </c>
    </row>
    <row r="9" spans="1:9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22.01</v>
      </c>
      <c r="C10" s="102">
        <v>6.19</v>
      </c>
      <c r="D10" s="102">
        <v>2.5299999999999998</v>
      </c>
      <c r="E10" s="102">
        <v>17.25</v>
      </c>
      <c r="F10" s="102">
        <v>-3.95</v>
      </c>
      <c r="G10" s="102">
        <v>0</v>
      </c>
      <c r="H10" s="102">
        <v>0</v>
      </c>
      <c r="I10" s="6">
        <v>0</v>
      </c>
    </row>
    <row r="11" spans="1:9" ht="16.5" customHeight="1" x14ac:dyDescent="0.3">
      <c r="A11" s="46" t="s">
        <v>226</v>
      </c>
      <c r="B11" s="100">
        <v>-15.31</v>
      </c>
      <c r="C11" s="94">
        <v>15.9</v>
      </c>
      <c r="D11" s="94">
        <v>156.97</v>
      </c>
      <c r="E11" s="94">
        <v>7.63</v>
      </c>
      <c r="F11" s="94">
        <v>-206.11</v>
      </c>
      <c r="G11" s="94">
        <v>0</v>
      </c>
      <c r="H11" s="94">
        <v>0</v>
      </c>
      <c r="I11" s="100">
        <v>10.3</v>
      </c>
    </row>
    <row r="12" spans="1:9" ht="16.5" customHeight="1" x14ac:dyDescent="0.3">
      <c r="A12" s="46" t="s">
        <v>227</v>
      </c>
      <c r="B12" s="6">
        <v>4</v>
      </c>
      <c r="C12" s="102">
        <v>0</v>
      </c>
      <c r="D12" s="102">
        <v>1</v>
      </c>
      <c r="E12" s="102">
        <v>3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335.05</v>
      </c>
      <c r="C13" s="94">
        <v>29.22</v>
      </c>
      <c r="D13" s="94">
        <v>7.97</v>
      </c>
      <c r="E13" s="94">
        <v>219.03</v>
      </c>
      <c r="F13" s="94">
        <v>45.85</v>
      </c>
      <c r="G13" s="94">
        <v>-0.11</v>
      </c>
      <c r="H13" s="94">
        <v>0</v>
      </c>
      <c r="I13" s="100">
        <v>33.08</v>
      </c>
    </row>
    <row r="14" spans="1:9" ht="16.5" customHeight="1" x14ac:dyDescent="0.3">
      <c r="A14" s="46" t="s">
        <v>229</v>
      </c>
      <c r="B14" s="6">
        <v>1572.16</v>
      </c>
      <c r="C14" s="102">
        <v>1652.12</v>
      </c>
      <c r="D14" s="102">
        <v>-1064.06</v>
      </c>
      <c r="E14" s="102">
        <v>951.77</v>
      </c>
      <c r="F14" s="102">
        <v>-1.59</v>
      </c>
      <c r="G14" s="102">
        <v>0</v>
      </c>
      <c r="H14" s="102">
        <v>0</v>
      </c>
      <c r="I14" s="6">
        <v>33.92</v>
      </c>
    </row>
    <row r="15" spans="1:9" ht="16.5" customHeight="1" x14ac:dyDescent="0.3">
      <c r="A15" s="46" t="s">
        <v>230</v>
      </c>
      <c r="B15" s="100">
        <v>552.90607880000005</v>
      </c>
      <c r="C15" s="94">
        <v>-256.60353300000003</v>
      </c>
      <c r="D15" s="94">
        <v>604.24956959999997</v>
      </c>
      <c r="E15" s="94">
        <v>170.1939892</v>
      </c>
      <c r="F15" s="94">
        <v>7.1685264699999998</v>
      </c>
      <c r="G15" s="94">
        <v>0</v>
      </c>
      <c r="H15" s="94">
        <v>0</v>
      </c>
      <c r="I15" s="100">
        <v>27.89752666</v>
      </c>
    </row>
    <row r="16" spans="1:9" ht="16.5" customHeight="1" x14ac:dyDescent="0.3">
      <c r="A16" s="46" t="s">
        <v>231</v>
      </c>
      <c r="B16" s="6">
        <v>47600</v>
      </c>
      <c r="C16" s="102">
        <v>4900</v>
      </c>
      <c r="D16" s="102">
        <v>10400</v>
      </c>
      <c r="E16" s="102">
        <v>800</v>
      </c>
      <c r="F16" s="102">
        <v>31500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5226.0420000000004</v>
      </c>
      <c r="C17" s="94">
        <v>1763.1010000000001</v>
      </c>
      <c r="D17" s="94">
        <v>788.93399999999997</v>
      </c>
      <c r="E17" s="94">
        <v>2958.123</v>
      </c>
      <c r="F17" s="94">
        <v>-176.5</v>
      </c>
      <c r="G17" s="94">
        <v>0.2</v>
      </c>
      <c r="H17" s="94">
        <v>10.166</v>
      </c>
      <c r="I17" s="100">
        <v>-117.982</v>
      </c>
    </row>
    <row r="18" spans="1:9" ht="16.5" customHeight="1" x14ac:dyDescent="0.3">
      <c r="A18" s="46" t="s">
        <v>233</v>
      </c>
      <c r="B18" s="6">
        <v>1.47</v>
      </c>
      <c r="C18" s="102">
        <v>7.609</v>
      </c>
      <c r="D18" s="102">
        <v>-19.529</v>
      </c>
      <c r="E18" s="102">
        <v>-15.77</v>
      </c>
      <c r="F18" s="102">
        <v>42.71</v>
      </c>
      <c r="G18" s="102">
        <v>0</v>
      </c>
      <c r="H18" s="102">
        <v>0</v>
      </c>
      <c r="I18" s="6">
        <v>-13.55</v>
      </c>
    </row>
    <row r="19" spans="1:9" ht="16.5" customHeight="1" x14ac:dyDescent="0.3">
      <c r="A19" s="46" t="s">
        <v>234</v>
      </c>
      <c r="B19" s="100">
        <v>41.87</v>
      </c>
      <c r="C19" s="94">
        <v>7.05</v>
      </c>
      <c r="D19" s="94">
        <v>-5.0199999999999996</v>
      </c>
      <c r="E19" s="94">
        <v>14.62</v>
      </c>
      <c r="F19" s="94">
        <v>0</v>
      </c>
      <c r="G19" s="94">
        <v>0</v>
      </c>
      <c r="H19" s="94">
        <v>28.92</v>
      </c>
      <c r="I19" s="100">
        <v>-3.69</v>
      </c>
    </row>
    <row r="20" spans="1:9" ht="16.5" customHeight="1" x14ac:dyDescent="0.3">
      <c r="A20" s="46" t="s">
        <v>235</v>
      </c>
      <c r="B20" s="6">
        <v>55078</v>
      </c>
      <c r="C20" s="102">
        <v>13887</v>
      </c>
      <c r="D20" s="102">
        <v>30346</v>
      </c>
      <c r="E20" s="102">
        <v>2365</v>
      </c>
      <c r="F20" s="102">
        <v>6400</v>
      </c>
      <c r="G20" s="102">
        <v>0</v>
      </c>
      <c r="H20" s="102">
        <v>0</v>
      </c>
      <c r="I20" s="6">
        <v>2081</v>
      </c>
    </row>
    <row r="21" spans="1:9" ht="16.5" customHeight="1" x14ac:dyDescent="0.3">
      <c r="A21" s="46" t="s">
        <v>236</v>
      </c>
      <c r="B21" s="100">
        <v>2987.4100000000099</v>
      </c>
      <c r="C21" s="94">
        <v>-321.74</v>
      </c>
      <c r="D21" s="94">
        <v>2376.7000000000098</v>
      </c>
      <c r="E21" s="94">
        <v>4409.9799999999996</v>
      </c>
      <c r="F21" s="94">
        <v>-556.99</v>
      </c>
      <c r="G21" s="94">
        <v>-85.16</v>
      </c>
      <c r="H21" s="94">
        <v>-2835.38</v>
      </c>
      <c r="I21" s="100">
        <v>0</v>
      </c>
    </row>
    <row r="22" spans="1:9" ht="16.5" customHeight="1" x14ac:dyDescent="0.3">
      <c r="A22" s="46" t="s">
        <v>237</v>
      </c>
      <c r="B22" s="6">
        <v>485.04</v>
      </c>
      <c r="C22" s="102">
        <v>184.54</v>
      </c>
      <c r="D22" s="102">
        <v>111.61</v>
      </c>
      <c r="E22" s="102">
        <v>57.33</v>
      </c>
      <c r="F22" s="102">
        <v>99.54</v>
      </c>
      <c r="G22" s="102">
        <v>0</v>
      </c>
      <c r="H22" s="102">
        <v>1.32</v>
      </c>
      <c r="I22" s="6">
        <v>30.69</v>
      </c>
    </row>
    <row r="23" spans="1:9" ht="16.5" customHeight="1" x14ac:dyDescent="0.3">
      <c r="A23" s="46" t="s">
        <v>238</v>
      </c>
      <c r="B23" s="100">
        <v>61791.000000000102</v>
      </c>
      <c r="C23" s="94">
        <v>1513</v>
      </c>
      <c r="D23" s="94">
        <v>24337</v>
      </c>
      <c r="E23" s="94">
        <v>18676</v>
      </c>
      <c r="F23" s="94">
        <v>12864.0000000001</v>
      </c>
      <c r="G23" s="94">
        <v>0</v>
      </c>
      <c r="H23" s="94">
        <v>0</v>
      </c>
      <c r="I23" s="100">
        <v>4401</v>
      </c>
    </row>
    <row r="24" spans="1:9" ht="16.5" customHeight="1" x14ac:dyDescent="0.3">
      <c r="A24" s="46" t="s">
        <v>239</v>
      </c>
      <c r="B24" s="6">
        <v>-21.210006440701001</v>
      </c>
      <c r="C24" s="102">
        <v>-9.9878470000000004</v>
      </c>
      <c r="D24" s="102">
        <v>41.040999999999997</v>
      </c>
      <c r="E24" s="102">
        <v>-77.524129439999996</v>
      </c>
      <c r="F24" s="102">
        <v>-2.8140000000000001</v>
      </c>
      <c r="G24" s="102">
        <v>0</v>
      </c>
      <c r="H24" s="102">
        <v>8.2000000000000003E-2</v>
      </c>
      <c r="I24" s="6">
        <v>27.992969999299198</v>
      </c>
    </row>
    <row r="25" spans="1:9" ht="16.5" customHeight="1" x14ac:dyDescent="0.3">
      <c r="A25" s="46" t="s">
        <v>240</v>
      </c>
      <c r="B25" s="100">
        <v>-1731</v>
      </c>
      <c r="C25" s="94">
        <v>-1039</v>
      </c>
      <c r="D25" s="94">
        <v>-756</v>
      </c>
      <c r="E25" s="94">
        <v>68</v>
      </c>
      <c r="F25" s="94">
        <v>0</v>
      </c>
      <c r="G25" s="94">
        <v>0</v>
      </c>
      <c r="H25" s="94">
        <v>0</v>
      </c>
      <c r="I25" s="100">
        <v>-4</v>
      </c>
    </row>
    <row r="26" spans="1:9" ht="16.5" customHeight="1" x14ac:dyDescent="0.3">
      <c r="A26" s="46" t="s">
        <v>241</v>
      </c>
      <c r="B26" s="6">
        <v>3200.17</v>
      </c>
      <c r="C26" s="102">
        <v>1416.03</v>
      </c>
      <c r="D26" s="102">
        <v>1406.35</v>
      </c>
      <c r="E26" s="102">
        <v>169.31</v>
      </c>
      <c r="F26" s="102">
        <v>167.87</v>
      </c>
      <c r="G26" s="102">
        <v>0</v>
      </c>
      <c r="H26" s="102">
        <v>0</v>
      </c>
      <c r="I26" s="6">
        <v>40.6</v>
      </c>
    </row>
    <row r="27" spans="1:9" ht="16.5" customHeight="1" x14ac:dyDescent="0.3">
      <c r="A27" s="46" t="s">
        <v>242</v>
      </c>
      <c r="B27" s="100">
        <v>148.22999999999999</v>
      </c>
      <c r="C27" s="94">
        <v>63.9</v>
      </c>
      <c r="D27" s="94">
        <v>-48.1</v>
      </c>
      <c r="E27" s="94">
        <v>46.59</v>
      </c>
      <c r="F27" s="94">
        <v>76.25</v>
      </c>
      <c r="G27" s="94">
        <v>0</v>
      </c>
      <c r="H27" s="94">
        <v>6.65</v>
      </c>
      <c r="I27" s="100">
        <v>2.93</v>
      </c>
    </row>
    <row r="28" spans="1:9" ht="16.5" customHeight="1" x14ac:dyDescent="0.3">
      <c r="A28" s="46" t="s">
        <v>243</v>
      </c>
      <c r="B28" s="6">
        <v>678.76933725000004</v>
      </c>
      <c r="C28" s="102">
        <v>38.193510320000001</v>
      </c>
      <c r="D28" s="102">
        <v>25.559356099999999</v>
      </c>
      <c r="E28" s="102">
        <v>74.539668939999999</v>
      </c>
      <c r="F28" s="102">
        <v>-24.206952569999999</v>
      </c>
      <c r="G28" s="102">
        <v>0</v>
      </c>
      <c r="H28" s="102">
        <v>0</v>
      </c>
      <c r="I28" s="6">
        <v>564.68375446000005</v>
      </c>
    </row>
    <row r="29" spans="1:9" ht="16.5" customHeight="1" x14ac:dyDescent="0.3">
      <c r="A29" s="46" t="s">
        <v>244</v>
      </c>
      <c r="B29" s="100">
        <v>38.479999999999997</v>
      </c>
      <c r="C29" s="94">
        <v>2.96</v>
      </c>
      <c r="D29" s="94">
        <v>-10.31</v>
      </c>
      <c r="E29" s="94">
        <v>22.27</v>
      </c>
      <c r="F29" s="94">
        <v>2.63</v>
      </c>
      <c r="G29" s="94">
        <v>2.0099999999999998</v>
      </c>
      <c r="H29" s="94">
        <v>2.88</v>
      </c>
      <c r="I29" s="100">
        <v>16.03</v>
      </c>
    </row>
    <row r="30" spans="1:9" ht="16.5" customHeight="1" x14ac:dyDescent="0.3">
      <c r="A30" s="46" t="s">
        <v>245</v>
      </c>
      <c r="B30" s="6">
        <v>47.758000000000003</v>
      </c>
      <c r="C30" s="102">
        <v>-49.569000000000003</v>
      </c>
      <c r="D30" s="102">
        <v>24.143999999999998</v>
      </c>
      <c r="E30" s="102">
        <v>74.188000000000002</v>
      </c>
      <c r="F30" s="102">
        <v>-1.0049999999999999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20.158300000000001</v>
      </c>
      <c r="C31" s="94">
        <v>36.287100000000002</v>
      </c>
      <c r="D31" s="94">
        <v>-2.9215</v>
      </c>
      <c r="E31" s="94">
        <v>20.758500000000002</v>
      </c>
      <c r="F31" s="94">
        <v>-34.170299999999997</v>
      </c>
      <c r="G31" s="94">
        <v>0</v>
      </c>
      <c r="H31" s="94">
        <v>0</v>
      </c>
      <c r="I31" s="100">
        <v>0.20449999999999999</v>
      </c>
    </row>
    <row r="32" spans="1:9" ht="16.5" customHeight="1" x14ac:dyDescent="0.3">
      <c r="A32" s="46" t="s">
        <v>247</v>
      </c>
      <c r="B32" s="6">
        <v>5851</v>
      </c>
      <c r="C32" s="102">
        <v>4936</v>
      </c>
      <c r="D32" s="102">
        <v>-1777</v>
      </c>
      <c r="E32" s="102">
        <v>2577</v>
      </c>
      <c r="F32" s="102">
        <v>-557</v>
      </c>
      <c r="G32" s="102">
        <v>-111</v>
      </c>
      <c r="H32" s="102">
        <v>783</v>
      </c>
      <c r="I32" s="6">
        <v>0</v>
      </c>
    </row>
    <row r="33" spans="1:9" ht="16.5" customHeight="1" x14ac:dyDescent="0.3">
      <c r="A33" s="46" t="s">
        <v>248</v>
      </c>
      <c r="B33" s="100">
        <v>2119.54</v>
      </c>
      <c r="C33" s="94">
        <v>1513</v>
      </c>
      <c r="D33" s="94">
        <v>492.94</v>
      </c>
      <c r="E33" s="94">
        <v>539.96</v>
      </c>
      <c r="F33" s="94">
        <v>-419.72</v>
      </c>
      <c r="G33" s="94">
        <v>0</v>
      </c>
      <c r="H33" s="94">
        <v>-6.63</v>
      </c>
      <c r="I33" s="100">
        <v>0</v>
      </c>
    </row>
    <row r="34" spans="1:9" ht="16.5" customHeight="1" x14ac:dyDescent="0.3">
      <c r="A34" s="46" t="s">
        <v>249</v>
      </c>
      <c r="B34" s="6">
        <v>2507.65</v>
      </c>
      <c r="C34" s="102">
        <v>-753.72</v>
      </c>
      <c r="D34" s="102">
        <v>2085.17</v>
      </c>
      <c r="E34" s="102">
        <v>998.62</v>
      </c>
      <c r="F34" s="102">
        <v>177.58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17.41</v>
      </c>
      <c r="C35" s="94">
        <v>16.190000000000001</v>
      </c>
      <c r="D35" s="94">
        <v>-104.42</v>
      </c>
      <c r="E35" s="94">
        <v>68.8</v>
      </c>
      <c r="F35" s="94">
        <v>-97.73</v>
      </c>
      <c r="G35" s="94">
        <v>7.59</v>
      </c>
      <c r="H35" s="94">
        <v>3.66</v>
      </c>
      <c r="I35" s="100">
        <v>123.31</v>
      </c>
    </row>
    <row r="36" spans="1:9" ht="16.5" customHeight="1" x14ac:dyDescent="0.3">
      <c r="A36" s="46" t="s">
        <v>251</v>
      </c>
      <c r="B36" s="6">
        <v>13956.3</v>
      </c>
      <c r="C36" s="102">
        <v>-388.36</v>
      </c>
      <c r="D36" s="102">
        <v>6063.2</v>
      </c>
      <c r="E36" s="102">
        <v>2288.17</v>
      </c>
      <c r="F36" s="102">
        <v>1506.14</v>
      </c>
      <c r="G36" s="102">
        <v>-16.13</v>
      </c>
      <c r="H36" s="102">
        <v>2635.59</v>
      </c>
      <c r="I36" s="6">
        <v>1867.68</v>
      </c>
    </row>
    <row r="37" spans="1:9" ht="16.5" customHeight="1" x14ac:dyDescent="0.3">
      <c r="A37" s="47" t="s">
        <v>77</v>
      </c>
      <c r="B37" s="103">
        <v>202360.20170960901</v>
      </c>
      <c r="C37" s="97">
        <v>29195.629230319901</v>
      </c>
      <c r="D37" s="97">
        <v>74866.6264257</v>
      </c>
      <c r="E37" s="97">
        <v>37921.440028699901</v>
      </c>
      <c r="F37" s="97">
        <v>50802.204273900097</v>
      </c>
      <c r="G37" s="97">
        <v>-252.04</v>
      </c>
      <c r="H37" s="97">
        <v>678.60199999999998</v>
      </c>
      <c r="I37" s="103">
        <v>9148.6997511192894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ErcAikt3mynoiCG/BOlpE7Rsu5jPqmazwSt2likbIc4P0F7A10c3UWeakIXJA3n82ZN7Y0zBlaj90OyPuaNSWg==" saltValue="ja/P3h/KyP+kgG5He42g3Q==" spinCount="100000" sheet="1" objects="1" scenarios="1"/>
  <mergeCells count="1">
    <mergeCell ref="A1:B1"/>
  </mergeCells>
  <conditionalFormatting sqref="B8:I37">
    <cfRule type="cellIs" dxfId="405" priority="6" operator="between">
      <formula>0</formula>
      <formula>0.1</formula>
    </cfRule>
    <cfRule type="cellIs" dxfId="404" priority="7" operator="lessThan">
      <formula>0</formula>
    </cfRule>
    <cfRule type="cellIs" dxfId="403" priority="8" operator="greaterThanOrEqual">
      <formula>0.1</formula>
    </cfRule>
  </conditionalFormatting>
  <conditionalFormatting sqref="A1:XFD6 A38:XFD1048576 A7 J7:XFD7 B8:XFD37">
    <cfRule type="cellIs" dxfId="402" priority="5" operator="between">
      <formula>-0.1</formula>
      <formula>0</formula>
    </cfRule>
  </conditionalFormatting>
  <conditionalFormatting sqref="B7:C7">
    <cfRule type="cellIs" dxfId="401" priority="4" operator="between">
      <formula>-0.1</formula>
      <formula>0</formula>
    </cfRule>
  </conditionalFormatting>
  <conditionalFormatting sqref="D7:I7">
    <cfRule type="cellIs" dxfId="400" priority="3" operator="between">
      <formula>-0.1</formula>
      <formula>0</formula>
    </cfRule>
  </conditionalFormatting>
  <conditionalFormatting sqref="A8:A36">
    <cfRule type="cellIs" dxfId="399" priority="2" operator="between">
      <formula>-0.1</formula>
      <formula>0</formula>
    </cfRule>
  </conditionalFormatting>
  <conditionalFormatting sqref="A37">
    <cfRule type="cellIs" dxfId="398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39"/>
  <sheetViews>
    <sheetView showGridLines="0" showZeros="0" zoomScale="85" zoomScaleNormal="85" workbookViewId="0">
      <selection activeCell="N97" sqref="N97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Contents'!B17</f>
        <v>Table 1.7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Contents'!A17&amp;", "&amp;'Table of Contents'!A3</f>
        <v>UCITS: Total Net Sales of ETFs and Funds of Funds, 2017:Q1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335.01499999999999</v>
      </c>
      <c r="H8" s="102">
        <v>50.948999999999998</v>
      </c>
      <c r="I8" s="102">
        <v>-44.231999999999999</v>
      </c>
      <c r="J8" s="102">
        <v>328.298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1.55</v>
      </c>
      <c r="C10" s="102">
        <v>1.55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33.08</v>
      </c>
      <c r="H13" s="94">
        <v>0</v>
      </c>
      <c r="I13" s="94">
        <v>0</v>
      </c>
      <c r="J13" s="94">
        <v>0</v>
      </c>
      <c r="K13" s="100">
        <v>33.08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660.5</v>
      </c>
      <c r="H14" s="102">
        <v>193.82</v>
      </c>
      <c r="I14" s="102">
        <v>108.79</v>
      </c>
      <c r="J14" s="102">
        <v>357.89</v>
      </c>
      <c r="K14" s="6">
        <v>0</v>
      </c>
    </row>
    <row r="15" spans="1:11" ht="16.5" customHeight="1" x14ac:dyDescent="0.3">
      <c r="A15" s="46" t="s">
        <v>230</v>
      </c>
      <c r="B15" s="100">
        <v>-2.9514999999999998</v>
      </c>
      <c r="C15" s="94">
        <v>-2.9514999999999998</v>
      </c>
      <c r="D15" s="94">
        <v>0</v>
      </c>
      <c r="E15" s="100">
        <v>0</v>
      </c>
      <c r="F15" s="108"/>
      <c r="G15" s="100">
        <v>258.79197540000001</v>
      </c>
      <c r="H15" s="94">
        <v>49.497035680000003</v>
      </c>
      <c r="I15" s="94">
        <v>45.69137568</v>
      </c>
      <c r="J15" s="94">
        <v>163.60356400000001</v>
      </c>
      <c r="K15" s="100">
        <v>0</v>
      </c>
    </row>
    <row r="16" spans="1:11" ht="16.5" customHeight="1" x14ac:dyDescent="0.3">
      <c r="A16" s="46" t="s">
        <v>231</v>
      </c>
      <c r="B16" s="6">
        <v>5578</v>
      </c>
      <c r="C16" s="102">
        <v>4162</v>
      </c>
      <c r="D16" s="102">
        <v>863</v>
      </c>
      <c r="E16" s="6">
        <v>553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1016.41</v>
      </c>
      <c r="C17" s="94">
        <v>1452.7809999999999</v>
      </c>
      <c r="D17" s="94">
        <v>-58.68</v>
      </c>
      <c r="E17" s="100">
        <v>-377.69099999999997</v>
      </c>
      <c r="F17" s="108"/>
      <c r="G17" s="100">
        <v>268.97699999999998</v>
      </c>
      <c r="H17" s="94">
        <v>-69.394000000000005</v>
      </c>
      <c r="I17" s="94">
        <v>6.6230000000000002</v>
      </c>
      <c r="J17" s="94">
        <v>306.15499999999997</v>
      </c>
      <c r="K17" s="100">
        <v>25.593</v>
      </c>
    </row>
    <row r="18" spans="1:11" ht="16.5" customHeight="1" x14ac:dyDescent="0.3">
      <c r="A18" s="46" t="s">
        <v>233</v>
      </c>
      <c r="B18" s="6">
        <v>0.13100000000000001</v>
      </c>
      <c r="C18" s="102">
        <v>0.13100000000000001</v>
      </c>
      <c r="D18" s="102">
        <v>0</v>
      </c>
      <c r="E18" s="6">
        <v>0</v>
      </c>
      <c r="F18" s="108"/>
      <c r="G18" s="6">
        <v>-11.129</v>
      </c>
      <c r="H18" s="102">
        <v>19.026</v>
      </c>
      <c r="I18" s="102">
        <v>-7.1859999999999999</v>
      </c>
      <c r="J18" s="102">
        <v>-22.969000000000001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16706</v>
      </c>
      <c r="C20" s="102">
        <v>9363</v>
      </c>
      <c r="D20" s="102">
        <v>5928</v>
      </c>
      <c r="E20" s="6">
        <v>1414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-1382.29</v>
      </c>
      <c r="H21" s="94">
        <v>10.79</v>
      </c>
      <c r="I21" s="94">
        <v>-26.97</v>
      </c>
      <c r="J21" s="94">
        <v>-1366.11</v>
      </c>
      <c r="K21" s="100">
        <v>0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-10.92</v>
      </c>
      <c r="H22" s="102">
        <v>0</v>
      </c>
      <c r="I22" s="102">
        <v>0.15</v>
      </c>
      <c r="J22" s="102">
        <v>0</v>
      </c>
      <c r="K22" s="6">
        <v>-11.07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3502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-3.1E-2</v>
      </c>
      <c r="H24" s="102">
        <v>0</v>
      </c>
      <c r="I24" s="102">
        <v>0</v>
      </c>
      <c r="J24" s="102">
        <v>0</v>
      </c>
      <c r="K24" s="6">
        <v>-3.1E-2</v>
      </c>
    </row>
    <row r="25" spans="1:11" ht="16.5" customHeight="1" x14ac:dyDescent="0.3">
      <c r="A25" s="46" t="s">
        <v>240</v>
      </c>
      <c r="B25" s="100">
        <v>-154</v>
      </c>
      <c r="C25" s="94">
        <v>0</v>
      </c>
      <c r="D25" s="94">
        <v>0</v>
      </c>
      <c r="E25" s="100">
        <v>0</v>
      </c>
      <c r="F25" s="108"/>
      <c r="G25" s="100">
        <v>-106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-29.39</v>
      </c>
      <c r="H27" s="94">
        <v>-4.55</v>
      </c>
      <c r="I27" s="94">
        <v>-0.38</v>
      </c>
      <c r="J27" s="94">
        <v>-18.440000000000001</v>
      </c>
      <c r="K27" s="100">
        <v>-6.02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71.826831209999995</v>
      </c>
      <c r="H28" s="102">
        <v>0</v>
      </c>
      <c r="I28" s="102">
        <v>0</v>
      </c>
      <c r="J28" s="102">
        <v>71.826831209999995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0.2974</v>
      </c>
      <c r="H31" s="94">
        <v>0.29549999999999998</v>
      </c>
      <c r="I31" s="94">
        <v>0</v>
      </c>
      <c r="J31" s="94">
        <v>1.9E-3</v>
      </c>
      <c r="K31" s="100">
        <v>0</v>
      </c>
    </row>
    <row r="32" spans="1:11" ht="16.5" customHeight="1" x14ac:dyDescent="0.3">
      <c r="A32" s="46" t="s">
        <v>247</v>
      </c>
      <c r="B32" s="6">
        <v>12</v>
      </c>
      <c r="C32" s="102">
        <v>12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-33.869999999999997</v>
      </c>
      <c r="C33" s="94">
        <v>-33.869999999999997</v>
      </c>
      <c r="D33" s="94">
        <v>0</v>
      </c>
      <c r="E33" s="100">
        <v>0</v>
      </c>
      <c r="F33" s="108"/>
      <c r="G33" s="100">
        <v>458.54</v>
      </c>
      <c r="H33" s="94">
        <v>5.89</v>
      </c>
      <c r="I33" s="94">
        <v>-15.67</v>
      </c>
      <c r="J33" s="94">
        <v>468.32</v>
      </c>
      <c r="K33" s="100">
        <v>0</v>
      </c>
    </row>
    <row r="34" spans="1:11" ht="16.5" customHeight="1" x14ac:dyDescent="0.3">
      <c r="A34" s="46" t="s">
        <v>249</v>
      </c>
      <c r="B34" s="6">
        <v>469.07</v>
      </c>
      <c r="C34" s="102">
        <v>399.21</v>
      </c>
      <c r="D34" s="102">
        <v>0</v>
      </c>
      <c r="E34" s="6">
        <v>69.86</v>
      </c>
      <c r="F34" s="108"/>
      <c r="G34" s="6">
        <v>44.18</v>
      </c>
      <c r="H34" s="102">
        <v>79.349999999999994</v>
      </c>
      <c r="I34" s="102">
        <v>-101.48</v>
      </c>
      <c r="J34" s="102">
        <v>143.1</v>
      </c>
      <c r="K34" s="6">
        <v>-76.78</v>
      </c>
    </row>
    <row r="35" spans="1:11" ht="16.5" customHeight="1" x14ac:dyDescent="0.3">
      <c r="A35" s="46" t="s">
        <v>250</v>
      </c>
      <c r="B35" s="100">
        <v>1.52</v>
      </c>
      <c r="C35" s="94">
        <v>0</v>
      </c>
      <c r="D35" s="94">
        <v>0</v>
      </c>
      <c r="E35" s="100">
        <v>0</v>
      </c>
      <c r="F35" s="108"/>
      <c r="G35" s="100">
        <v>111.2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2615.66</v>
      </c>
      <c r="H36" s="102">
        <v>173.64</v>
      </c>
      <c r="I36" s="102">
        <v>154.52000000000001</v>
      </c>
      <c r="J36" s="102">
        <v>1124.24</v>
      </c>
      <c r="K36" s="6">
        <v>1163.27</v>
      </c>
    </row>
    <row r="37" spans="1:11" ht="16.5" customHeight="1" x14ac:dyDescent="0.3">
      <c r="A37" s="47" t="s">
        <v>77</v>
      </c>
      <c r="B37" s="103">
        <v>23593.859499999999</v>
      </c>
      <c r="C37" s="97">
        <v>15353.8504999999</v>
      </c>
      <c r="D37" s="97">
        <v>6732.32</v>
      </c>
      <c r="E37" s="103">
        <v>1659.1689999999901</v>
      </c>
      <c r="F37" s="109"/>
      <c r="G37" s="103">
        <v>6820.3082066099996</v>
      </c>
      <c r="H37" s="97">
        <v>509.31353567999997</v>
      </c>
      <c r="I37" s="97">
        <v>119.85637568</v>
      </c>
      <c r="J37" s="97">
        <v>1555.91629521</v>
      </c>
      <c r="K37" s="103">
        <v>1128.0419999999999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Zx6KkztMBYINBxyiIMm7ZUufyQmrtRq9HWvh8jRW7lFhIyB+GFlv2YqHjeC8PE1LAXmx8uoTmBvVtHu1LU4b8Q==" saltValue="RKYq9NlfUfYO8kDLS6+q6g==" spinCount="100000" sheet="1" objects="1" scenarios="1"/>
  <mergeCells count="1">
    <mergeCell ref="A1:B1"/>
  </mergeCells>
  <conditionalFormatting sqref="B8:K37">
    <cfRule type="cellIs" dxfId="397" priority="11" operator="between">
      <formula>0</formula>
      <formula>0.1</formula>
    </cfRule>
    <cfRule type="cellIs" dxfId="396" priority="12" operator="lessThan">
      <formula>0</formula>
    </cfRule>
    <cfRule type="cellIs" dxfId="395" priority="13" operator="greaterThanOrEqual">
      <formula>0.1</formula>
    </cfRule>
  </conditionalFormatting>
  <conditionalFormatting sqref="A1:XFD6 A38:XFD1048576 A7 L7:XFD7 B8:XFD37">
    <cfRule type="cellIs" dxfId="394" priority="10" operator="between">
      <formula>-0.1</formula>
      <formula>0</formula>
    </cfRule>
  </conditionalFormatting>
  <conditionalFormatting sqref="I7:J7">
    <cfRule type="cellIs" dxfId="393" priority="3" operator="between">
      <formula>-0.1</formula>
      <formula>0</formula>
    </cfRule>
  </conditionalFormatting>
  <conditionalFormatting sqref="K7">
    <cfRule type="cellIs" dxfId="392" priority="2" operator="between">
      <formula>-0.1</formula>
      <formula>0</formula>
    </cfRule>
  </conditionalFormatting>
  <conditionalFormatting sqref="F7">
    <cfRule type="cellIs" dxfId="391" priority="7" operator="between">
      <formula>-0.1</formula>
      <formula>0</formula>
    </cfRule>
  </conditionalFormatting>
  <conditionalFormatting sqref="B7:C7">
    <cfRule type="cellIs" dxfId="390" priority="6" operator="between">
      <formula>-0.1</formula>
      <formula>0</formula>
    </cfRule>
  </conditionalFormatting>
  <conditionalFormatting sqref="D7:E7">
    <cfRule type="cellIs" dxfId="389" priority="5" operator="between">
      <formula>-0.1</formula>
      <formula>0</formula>
    </cfRule>
  </conditionalFormatting>
  <conditionalFormatting sqref="G7:H7">
    <cfRule type="cellIs" dxfId="388" priority="4" operator="between">
      <formula>-0.1</formula>
      <formula>0</formula>
    </cfRule>
  </conditionalFormatting>
  <conditionalFormatting sqref="A8:A37">
    <cfRule type="cellIs" dxfId="38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66</vt:i4>
      </vt:variant>
      <vt:variant>
        <vt:lpstr>Named Ranges</vt:lpstr>
      </vt:variant>
      <vt:variant>
        <vt:i4>1</vt:i4>
      </vt:variant>
    </vt:vector>
  </HeadingPairs>
  <TitlesOfParts>
    <vt:vector size="67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NF 1.0</vt:lpstr>
      <vt:lpstr>Table NF 2.0</vt:lpstr>
      <vt:lpstr>Table NF 3.0</vt:lpstr>
      <vt:lpstr>Table NF 4.0</vt:lpstr>
      <vt:lpstr>Table NF 5.0</vt:lpstr>
      <vt:lpstr>Table NF 6.0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Alex Carroll</cp:lastModifiedBy>
  <cp:lastPrinted>2016-02-25T10:26:11Z</cp:lastPrinted>
  <dcterms:created xsi:type="dcterms:W3CDTF">2015-09-22T14:02:58Z</dcterms:created>
  <dcterms:modified xsi:type="dcterms:W3CDTF">2017-06-07T11:20:35Z</dcterms:modified>
</cp:coreProperties>
</file>