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8\Q1 2018\Quarterly data share\"/>
    </mc:Choice>
  </mc:AlternateContent>
  <bookViews>
    <workbookView xWindow="0" yWindow="0" windowWidth="28800" windowHeight="11835" firstSheet="55" activeTab="6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externalReferences>
    <externalReference r:id="rId67"/>
  </externalReference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81" l="1"/>
  <c r="L38" i="81"/>
  <c r="J38" i="81"/>
  <c r="I38" i="81"/>
  <c r="H38" i="81"/>
  <c r="G38" i="81"/>
  <c r="F38" i="81"/>
  <c r="E38" i="81"/>
  <c r="D38" i="81"/>
  <c r="B38" i="81"/>
  <c r="K38" i="4"/>
  <c r="J38" i="4"/>
  <c r="I38" i="4"/>
  <c r="H38" i="4"/>
  <c r="G38" i="4"/>
  <c r="E38" i="4"/>
  <c r="D38" i="4"/>
  <c r="B38" i="4"/>
  <c r="K38" i="81" l="1"/>
  <c r="A2" i="122" l="1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11"/>
  <c r="A1" i="67"/>
  <c r="A1" i="65"/>
  <c r="A1" i="64"/>
  <c r="A1" i="63"/>
  <c r="A1" i="62"/>
  <c r="A1" i="61"/>
  <c r="A1" i="60"/>
  <c r="A1" i="124"/>
  <c r="A1" i="125"/>
  <c r="A1" i="12"/>
  <c r="A1" i="117"/>
  <c r="A1" i="116"/>
  <c r="A1" i="115"/>
  <c r="A1" i="88"/>
  <c r="A1" i="87"/>
  <c r="A1" i="86"/>
  <c r="A1" i="85"/>
  <c r="A1" i="84"/>
  <c r="A1" i="83"/>
  <c r="A1" i="81"/>
  <c r="A1" i="80"/>
  <c r="A1" i="79"/>
  <c r="A1" i="78"/>
  <c r="A1" i="77"/>
  <c r="A1" i="76"/>
  <c r="A1" i="75"/>
  <c r="A1" i="74"/>
  <c r="A1" i="72"/>
  <c r="A1" i="70"/>
  <c r="A1" i="95"/>
  <c r="A1" i="10"/>
  <c r="A1" i="9"/>
  <c r="A1" i="8"/>
  <c r="A1" i="7"/>
  <c r="A1" i="6"/>
  <c r="A1" i="4"/>
  <c r="A1" i="2"/>
  <c r="A1" i="122"/>
  <c r="A1" i="123"/>
  <c r="A1" i="5"/>
  <c r="A2" i="124" l="1"/>
  <c r="A2" i="125"/>
  <c r="A2" i="123"/>
  <c r="A2" i="117" l="1"/>
  <c r="A2" i="116"/>
  <c r="A2" i="115"/>
  <c r="A2" i="2" l="1"/>
  <c r="A2" i="113"/>
  <c r="A2" i="8"/>
  <c r="A2" i="91"/>
  <c r="A2" i="90"/>
  <c r="A2" i="89"/>
  <c r="A2" i="68"/>
  <c r="A2" i="69"/>
  <c r="A2" i="111" l="1"/>
  <c r="A2" i="110"/>
  <c r="A2" i="109"/>
  <c r="A2" i="108"/>
  <c r="A2" i="107"/>
  <c r="A2" i="106"/>
  <c r="A2" i="105"/>
  <c r="A2" i="104"/>
  <c r="A2" i="103"/>
  <c r="A2" i="102"/>
  <c r="A2" i="101"/>
  <c r="A2" i="100"/>
  <c r="A2" i="99"/>
  <c r="A2" i="98"/>
  <c r="A2" i="97"/>
  <c r="A2" i="96"/>
  <c r="A2" i="88"/>
  <c r="A2" i="87"/>
  <c r="A2" i="86"/>
  <c r="A2" i="85"/>
  <c r="A2" i="84"/>
  <c r="A2" i="83"/>
  <c r="A2" i="81"/>
  <c r="A2" i="80"/>
  <c r="A2" i="79"/>
  <c r="A2" i="78"/>
  <c r="A2" i="77"/>
  <c r="A2" i="76"/>
  <c r="A2" i="75"/>
  <c r="A2" i="74"/>
  <c r="A2" i="72"/>
  <c r="A2" i="70"/>
  <c r="A2" i="11"/>
  <c r="A2" i="7" l="1"/>
  <c r="A2" i="64" l="1"/>
  <c r="A2" i="67" l="1"/>
  <c r="A2" i="65"/>
  <c r="A2" i="63"/>
  <c r="A2" i="62"/>
  <c r="A2" i="61"/>
  <c r="A2" i="60"/>
  <c r="A2" i="95" l="1"/>
  <c r="A2" i="10"/>
  <c r="A2" i="9"/>
  <c r="A2" i="6"/>
  <c r="A2" i="4"/>
  <c r="A2" i="5"/>
  <c r="A3" i="114" l="1"/>
  <c r="A2" i="12" l="1"/>
</calcChain>
</file>

<file path=xl/sharedStrings.xml><?xml version="1.0" encoding="utf-8"?>
<sst xmlns="http://schemas.openxmlformats.org/spreadsheetml/2006/main" count="2803" uniqueCount="252">
  <si>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</si>
  <si>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</si>
  <si>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</si>
  <si>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</si>
  <si>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</si>
  <si>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</si>
  <si>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</si>
  <si>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</si>
  <si>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</si>
  <si>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</si>
  <si>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</si>
  <si>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</si>
  <si>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</si>
  <si>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</si>
  <si>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</si>
  <si>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</si>
  <si>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</si>
  <si>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</si>
  <si>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</si>
  <si>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</si>
  <si>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</si>
  <si>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</si>
  <si>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</si>
  <si>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</si>
  <si>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</si>
  <si>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</si>
  <si>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</si>
  <si>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</si>
  <si>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</si>
  <si>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</si>
  <si>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</si>
  <si>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</si>
  <si>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</si>
  <si>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</si>
  <si>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</si>
  <si>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</si>
  <si>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</si>
  <si>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</si>
  <si>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</si>
  <si>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</si>
  <si>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</si>
  <si>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</si>
  <si>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</si>
  <si>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</si>
  <si>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</si>
  <si>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</si>
  <si>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</si>
  <si>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</si>
  <si>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</si>
  <si>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</si>
  <si>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</si>
  <si>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</si>
  <si>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</si>
  <si>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</si>
  <si>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</si>
  <si>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</si>
  <si>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</si>
  <si>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</si>
  <si>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</si>
  <si>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</si>
  <si>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</si>
  <si>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</si>
  <si>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</si>
  <si>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</si>
  <si>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</si>
  <si>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</si>
  <si>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</si>
  <si>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</si>
  <si>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</si>
  <si>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</si>
  <si>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</si>
  <si>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</si>
  <si>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</si>
  <si>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</si>
  <si>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</si>
  <si>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</si>
  <si>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</si>
  <si>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</si>
  <si>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</si>
  <si>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</si>
  <si>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</si>
  <si>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</si>
  <si>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</si>
  <si>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</si>
  <si>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</si>
  <si>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</si>
  <si>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</si>
  <si>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</si>
  <si>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</si>
  <si>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</si>
  <si>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</si>
  <si>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</si>
  <si>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</si>
  <si>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</si>
  <si>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</si>
  <si>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</si>
  <si>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</si>
  <si>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</si>
  <si>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</si>
  <si>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</si>
  <si>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</si>
  <si>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</si>
  <si>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</si>
  <si>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</si>
  <si>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</si>
  <si>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</si>
  <si>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</si>
  <si>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</si>
  <si>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</si>
  <si>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</si>
  <si>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</si>
  <si>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</si>
  <si>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</si>
  <si>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</si>
  <si>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</si>
  <si>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</si>
  <si>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</si>
  <si>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</si>
  <si>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</si>
  <si>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</si>
  <si>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</si>
  <si>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</si>
  <si>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</si>
  <si>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</si>
  <si>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</si>
  <si>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</si>
  <si>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</si>
  <si>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</si>
  <si>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</si>
  <si>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</si>
  <si>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</si>
  <si>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</si>
  <si>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</si>
  <si>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</si>
  <si>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</si>
  <si>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</si>
  <si>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</si>
  <si>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</si>
  <si>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</si>
  <si>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</si>
  <si>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</si>
  <si>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</si>
  <si>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</si>
  <si>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</si>
  <si>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</si>
  <si>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</si>
  <si>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</si>
  <si>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</si>
  <si>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</si>
  <si>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</si>
  <si>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</si>
  <si>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</si>
  <si>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</si>
  <si>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</si>
  <si>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</si>
  <si>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</si>
  <si>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</si>
  <si>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</si>
  <si>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</si>
  <si>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</si>
  <si>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</si>
  <si>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</si>
  <si>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</si>
  <si>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</si>
  <si>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</si>
  <si>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</si>
  <si>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</si>
  <si>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</si>
  <si>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</si>
  <si>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</si>
  <si>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</si>
  <si>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</si>
  <si>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</si>
  <si>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</si>
  <si>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</si>
  <si>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</si>
  <si>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</si>
  <si>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</si>
  <si>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</si>
  <si>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</si>
  <si>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</si>
  <si>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</si>
  <si>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</si>
  <si>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</si>
  <si>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</si>
  <si>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</si>
  <si>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</si>
  <si>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</si>
  <si>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</si>
  <si>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</si>
  <si>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</si>
  <si>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</si>
  <si>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</si>
  <si>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</si>
  <si>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</si>
  <si>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</si>
  <si>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</si>
  <si>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</si>
  <si>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</si>
  <si>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</si>
  <si>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</si>
  <si>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</si>
  <si>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</si>
  <si>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</si>
  <si>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</si>
  <si>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</si>
  <si>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</si>
  <si>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</si>
  <si>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</si>
  <si>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</si>
  <si>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</si>
  <si>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</si>
  <si>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</si>
  <si>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</si>
  <si>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</si>
  <si>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</si>
  <si>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</si>
  <si>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</si>
  <si>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</si>
  <si>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</si>
  <si>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</si>
  <si>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</si>
  <si>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2018:Q1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</si>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</sst>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"/>
    <numFmt numFmtId="166" formatCode="#,##0.00000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5" fontId="7" fillId="0" borderId="0" xfId="0" applyNumberFormat="1" applyFont="1"/>
    <xf numFmtId="165" fontId="8" fillId="0" borderId="0" xfId="0" applyNumberFormat="1" applyFont="1" applyProtection="1">
      <protection locked="0"/>
    </xf>
    <xf numFmtId="0" fontId="7" fillId="0" borderId="0" xfId="0" applyFont="1"/>
    <xf numFmtId="165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5" fontId="14" fillId="0" borderId="0" xfId="0" applyNumberFormat="1" applyFont="1"/>
    <xf numFmtId="165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5" fontId="14" fillId="2" borderId="1" xfId="0" applyNumberFormat="1" applyFont="1" applyFill="1" applyBorder="1" applyAlignment="1">
      <alignment horizontal="right"/>
    </xf>
    <xf numFmtId="165" fontId="14" fillId="2" borderId="4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165" fontId="11" fillId="0" borderId="0" xfId="0" applyNumberFormat="1" applyFont="1"/>
    <xf numFmtId="165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5" fontId="7" fillId="0" borderId="0" xfId="0" applyNumberFormat="1" applyFont="1" applyBorder="1"/>
    <xf numFmtId="165" fontId="14" fillId="0" borderId="0" xfId="0" applyNumberFormat="1" applyFont="1" applyBorder="1"/>
    <xf numFmtId="165" fontId="2" fillId="0" borderId="0" xfId="0" applyNumberFormat="1" applyFont="1" applyProtection="1">
      <protection locked="0"/>
    </xf>
    <xf numFmtId="165" fontId="0" fillId="0" borderId="0" xfId="0" applyNumberFormat="1"/>
    <xf numFmtId="165" fontId="1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0" fillId="0" borderId="0" xfId="0" applyNumberFormat="1" applyBorder="1"/>
    <xf numFmtId="165" fontId="17" fillId="0" borderId="0" xfId="0" applyNumberFormat="1" applyFont="1" applyFill="1" applyBorder="1"/>
    <xf numFmtId="165" fontId="17" fillId="0" borderId="0" xfId="0" applyNumberFormat="1" applyFont="1" applyBorder="1"/>
    <xf numFmtId="165" fontId="18" fillId="0" borderId="0" xfId="0" applyNumberFormat="1" applyFont="1" applyBorder="1"/>
    <xf numFmtId="165" fontId="4" fillId="0" borderId="0" xfId="0" applyNumberFormat="1" applyFont="1" applyBorder="1"/>
    <xf numFmtId="165" fontId="17" fillId="0" borderId="0" xfId="0" applyNumberFormat="1" applyFont="1" applyBorder="1" applyAlignment="1">
      <alignment horizontal="left"/>
    </xf>
    <xf numFmtId="165" fontId="7" fillId="3" borderId="0" xfId="0" applyNumberFormat="1" applyFont="1" applyFill="1"/>
    <xf numFmtId="165" fontId="10" fillId="4" borderId="0" xfId="0" applyNumberFormat="1" applyFont="1" applyFill="1" applyBorder="1" applyAlignment="1">
      <alignment horizontal="left"/>
    </xf>
    <xf numFmtId="165" fontId="16" fillId="0" borderId="0" xfId="0" applyNumberFormat="1" applyFont="1" applyBorder="1" applyAlignment="1">
      <alignment horizontal="left"/>
    </xf>
    <xf numFmtId="165" fontId="17" fillId="0" borderId="0" xfId="0" applyNumberFormat="1" applyFont="1" applyAlignment="1">
      <alignment horizontal="left"/>
    </xf>
    <xf numFmtId="165" fontId="7" fillId="0" borderId="0" xfId="0" applyNumberFormat="1" applyFont="1" applyFill="1"/>
    <xf numFmtId="165" fontId="19" fillId="4" borderId="0" xfId="0" applyNumberFormat="1" applyFont="1" applyFill="1" applyBorder="1" applyAlignment="1">
      <alignment horizontal="left"/>
    </xf>
    <xf numFmtId="165" fontId="12" fillId="0" borderId="0" xfId="0" applyNumberFormat="1" applyFont="1" applyBorder="1"/>
    <xf numFmtId="165" fontId="0" fillId="3" borderId="0" xfId="0" applyNumberFormat="1" applyFill="1"/>
    <xf numFmtId="165" fontId="12" fillId="0" borderId="0" xfId="0" applyNumberFormat="1" applyFont="1"/>
    <xf numFmtId="165" fontId="7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165" fontId="9" fillId="4" borderId="0" xfId="0" applyNumberFormat="1" applyFont="1" applyFill="1" applyBorder="1" applyAlignment="1">
      <alignment horizontal="left"/>
    </xf>
    <xf numFmtId="165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5" fontId="14" fillId="2" borderId="4" xfId="0" applyNumberFormat="1" applyFont="1" applyFill="1" applyBorder="1"/>
    <xf numFmtId="165" fontId="14" fillId="2" borderId="1" xfId="0" applyNumberFormat="1" applyFont="1" applyFill="1" applyBorder="1"/>
    <xf numFmtId="165" fontId="14" fillId="2" borderId="3" xfId="0" applyNumberFormat="1" applyFont="1" applyFill="1" applyBorder="1"/>
    <xf numFmtId="165" fontId="12" fillId="2" borderId="4" xfId="0" applyNumberFormat="1" applyFont="1" applyFill="1" applyBorder="1"/>
    <xf numFmtId="165" fontId="12" fillId="2" borderId="1" xfId="0" applyNumberFormat="1" applyFont="1" applyFill="1" applyBorder="1"/>
    <xf numFmtId="165" fontId="12" fillId="2" borderId="3" xfId="0" applyNumberFormat="1" applyFont="1" applyFill="1" applyBorder="1"/>
    <xf numFmtId="167" fontId="7" fillId="0" borderId="0" xfId="0" applyNumberFormat="1" applyFont="1"/>
    <xf numFmtId="165" fontId="14" fillId="2" borderId="0" xfId="0" applyNumberFormat="1" applyFont="1" applyFill="1"/>
    <xf numFmtId="165" fontId="15" fillId="0" borderId="0" xfId="0" applyNumberFormat="1" applyFont="1"/>
    <xf numFmtId="165" fontId="14" fillId="0" borderId="1" xfId="0" applyNumberFormat="1" applyFont="1" applyBorder="1"/>
    <xf numFmtId="165" fontId="12" fillId="2" borderId="0" xfId="0" applyNumberFormat="1" applyFont="1" applyFill="1"/>
    <xf numFmtId="165" fontId="14" fillId="0" borderId="3" xfId="0" applyNumberFormat="1" applyFont="1" applyBorder="1"/>
    <xf numFmtId="165" fontId="14" fillId="0" borderId="4" xfId="0" applyNumberFormat="1" applyFont="1" applyBorder="1"/>
    <xf numFmtId="165" fontId="7" fillId="3" borderId="0" xfId="0" applyNumberFormat="1" applyFont="1" applyFill="1" applyBorder="1"/>
    <xf numFmtId="165" fontId="17" fillId="3" borderId="0" xfId="0" applyNumberFormat="1" applyFont="1" applyFill="1" applyAlignment="1">
      <alignment horizontal="left"/>
    </xf>
    <xf numFmtId="165" fontId="14" fillId="3" borderId="0" xfId="0" applyNumberFormat="1" applyFont="1" applyFill="1"/>
    <xf numFmtId="165" fontId="12" fillId="3" borderId="0" xfId="0" applyNumberFormat="1" applyFont="1" applyFill="1"/>
    <xf numFmtId="165" fontId="16" fillId="0" borderId="0" xfId="0" quotePrefix="1" applyNumberFormat="1" applyFont="1" applyProtection="1">
      <protection locked="0"/>
    </xf>
    <xf numFmtId="165" fontId="14" fillId="3" borderId="1" xfId="0" applyNumberFormat="1" applyFont="1" applyFill="1" applyBorder="1"/>
    <xf numFmtId="165" fontId="16" fillId="0" borderId="0" xfId="0" applyNumberFormat="1" applyFont="1" applyFill="1" applyBorder="1"/>
    <xf numFmtId="165" fontId="14" fillId="2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17" fillId="0" borderId="0" xfId="0" applyNumberFormat="1" applyFont="1" applyFill="1" applyBorder="1" applyAlignment="1">
      <alignment horizontal="left"/>
    </xf>
    <xf numFmtId="165" fontId="14" fillId="3" borderId="0" xfId="0" applyNumberFormat="1" applyFont="1" applyFill="1" applyAlignment="1">
      <alignment horizontal="right"/>
    </xf>
    <xf numFmtId="165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5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6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5" fontId="14" fillId="3" borderId="4" xfId="0" applyNumberFormat="1" applyFont="1" applyFill="1" applyBorder="1"/>
    <xf numFmtId="165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5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8" fontId="27" fillId="3" borderId="7" xfId="0" applyNumberFormat="1" applyFont="1" applyFill="1" applyBorder="1" applyAlignment="1">
      <alignment horizontal="center"/>
    </xf>
    <xf numFmtId="168" fontId="27" fillId="3" borderId="0" xfId="0" applyNumberFormat="1" applyFont="1" applyFill="1" applyAlignment="1">
      <alignment horizontal="center"/>
    </xf>
    <xf numFmtId="168" fontId="27" fillId="5" borderId="1" xfId="0" applyNumberFormat="1" applyFont="1" applyFill="1" applyBorder="1" applyAlignment="1">
      <alignment horizontal="center"/>
    </xf>
    <xf numFmtId="168" fontId="27" fillId="3" borderId="1" xfId="0" applyNumberFormat="1" applyFont="1" applyFill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165" fontId="33" fillId="0" borderId="0" xfId="0" applyNumberFormat="1" applyFont="1"/>
    <xf numFmtId="165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5" fontId="16" fillId="0" borderId="8" xfId="0" applyNumberFormat="1" applyFont="1" applyBorder="1" applyAlignment="1">
      <alignment horizontal="left"/>
    </xf>
    <xf numFmtId="165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505"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data%20sharing%20report%20-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- current quarter"/>
      <sheetName val="Data- cumulative"/>
      <sheetName val="Table 1.1"/>
      <sheetName val="Table 1.2"/>
      <sheetName val="Table 1.3"/>
      <sheetName val="Table 1.4"/>
      <sheetName val="Table 1.5"/>
      <sheetName val="Table 1.6"/>
      <sheetName val="Table 1.7"/>
      <sheetName val="Table 1.8"/>
      <sheetName val="Table 1.9"/>
      <sheetName val="Table 1.10"/>
      <sheetName val="Table 1.11"/>
      <sheetName val="Table 1.12"/>
      <sheetName val="Table 1.13"/>
      <sheetName val="Table 1.14"/>
      <sheetName val="Table 1.15"/>
      <sheetName val="Table 1.16"/>
      <sheetName val="Table 1.17"/>
      <sheetName val="Table 1.18"/>
      <sheetName val="Table 1.19"/>
      <sheetName val="Table 1.20"/>
      <sheetName val="Table 1.21"/>
      <sheetName val="Table 1.22"/>
      <sheetName val="Table 1.23"/>
      <sheetName val="Table 1.24"/>
      <sheetName val="Table 1.25"/>
      <sheetName val="Table 1.26"/>
      <sheetName val="Table 1.27"/>
      <sheetName val="Table 1.28"/>
      <sheetName val="Table 1.29"/>
      <sheetName val="Table 1.30"/>
      <sheetName val="Table NF 1.0"/>
      <sheetName val="Table NF 2.0"/>
      <sheetName val="Table NF 3.0"/>
      <sheetName val="Table NF 4.0"/>
      <sheetName val="Table NF 5.0"/>
      <sheetName val="Table NF 6.0"/>
      <sheetName val="Table 2.1"/>
      <sheetName val="Table 2.2"/>
      <sheetName val="Table 2.3"/>
      <sheetName val="Table 2.4"/>
      <sheetName val="Table 2.5"/>
      <sheetName val="Table 2.6"/>
      <sheetName val="Table 2.7"/>
      <sheetName val="Table 2.8"/>
      <sheetName val="Table 2.9"/>
      <sheetName val="Table 2.10"/>
      <sheetName val="Table 2.11"/>
      <sheetName val="Table 2.12"/>
      <sheetName val="Table 2.13"/>
      <sheetName val="Table 2.14"/>
      <sheetName val="Table 2.15"/>
      <sheetName val="Table 2.16"/>
      <sheetName val="Table 2.17"/>
      <sheetName val="Table 2.18"/>
      <sheetName val="Table 2.19"/>
      <sheetName val="Table 2.20"/>
      <sheetName val="Table 2.21"/>
      <sheetName val="Table 2.22"/>
      <sheetName val="Table 2.23"/>
      <sheetName val="Table 2.24"/>
      <sheetName val="Table 2.25"/>
      <sheetName val="Table 2.26"/>
      <sheetName val="Table 2.27"/>
      <sheetName val="Appendix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Q40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zoomScale="85" zoomScaleNormal="85" workbookViewId="0">
      <selection activeCell="A4" sqref="A4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PY8s62yQ0F6+78yNj9fXQZwTBToDD1M8wUeX8DTxa+KjWmuGSLAQnJ/kBsqT7EfsXKGVAMgzDjU/wKejx3WjBA==" saltValue="pwLygUc3o07Qd2lO2p2f/A==" spinCount="100000" sheet="1" objects="1" scenarios="1"/>
  <mergeCells count="2">
    <mergeCell ref="A2:C2"/>
    <mergeCell ref="A3:C3"/>
  </mergeCells>
  <conditionalFormatting sqref="F11">
    <cfRule type="cellIs" dxfId="504" priority="2" stopIfTrue="1" operator="equal">
      <formula>0</formula>
    </cfRule>
  </conditionalFormatting>
  <conditionalFormatting sqref="F27">
    <cfRule type="cellIs" dxfId="503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activeCell="F30" sqref="F3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Contents'!B20</f>
        <v>Table 1.8</v>
      </c>
      <c r="B1" s="168"/>
      <c r="C1" s="59"/>
    </row>
    <row r="2" spans="1:9" ht="16.5" customHeight="1" x14ac:dyDescent="0.3">
      <c r="A2" s="4" t="str">
        <f>"UCITS: "&amp;'Table of Contents'!A20&amp;", "&amp;'Table of Contents'!A3</f>
        <v>UCITS: Total Sales , 2018:Q1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42.1</v>
      </c>
      <c r="C10" s="102">
        <v>7.21</v>
      </c>
      <c r="D10" s="102">
        <v>4.46</v>
      </c>
      <c r="E10" s="102">
        <v>26.75</v>
      </c>
      <c r="F10" s="102">
        <v>3.68</v>
      </c>
      <c r="G10" s="102">
        <v>0</v>
      </c>
      <c r="H10" s="102">
        <v>0</v>
      </c>
      <c r="I10" s="6">
        <v>0</v>
      </c>
    </row>
    <row r="11" spans="1:9" ht="16.5" customHeight="1" x14ac:dyDescent="0.3">
      <c r="A11" s="46" t="s">
        <v>226</v>
      </c>
      <c r="B11" s="100">
        <v>524.9</v>
      </c>
      <c r="C11" s="94">
        <v>46.37</v>
      </c>
      <c r="D11" s="94">
        <v>190.6</v>
      </c>
      <c r="E11" s="94">
        <v>5.39</v>
      </c>
      <c r="F11" s="94">
        <v>268.89999999999998</v>
      </c>
      <c r="G11" s="94">
        <v>0</v>
      </c>
      <c r="H11" s="94">
        <v>0</v>
      </c>
      <c r="I11" s="100">
        <v>13.65</v>
      </c>
    </row>
    <row r="12" spans="1:9" ht="16.5" customHeight="1" x14ac:dyDescent="0.3">
      <c r="A12" s="46" t="s">
        <v>227</v>
      </c>
      <c r="B12" s="6">
        <v>26</v>
      </c>
      <c r="C12" s="102">
        <v>17</v>
      </c>
      <c r="D12" s="102">
        <v>5</v>
      </c>
      <c r="E12" s="102">
        <v>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892.71</v>
      </c>
      <c r="C13" s="94">
        <v>140.94</v>
      </c>
      <c r="D13" s="94">
        <v>213</v>
      </c>
      <c r="E13" s="94">
        <v>459.34</v>
      </c>
      <c r="F13" s="94">
        <v>15.92</v>
      </c>
      <c r="G13" s="94">
        <v>0</v>
      </c>
      <c r="H13" s="94">
        <v>0</v>
      </c>
      <c r="I13" s="100">
        <v>63.51</v>
      </c>
    </row>
    <row r="14" spans="1:9" ht="16.5" customHeight="1" x14ac:dyDescent="0.3">
      <c r="A14" s="46" t="s">
        <v>229</v>
      </c>
      <c r="B14" s="6">
        <v>11473.11</v>
      </c>
      <c r="C14" s="102">
        <v>6275.09</v>
      </c>
      <c r="D14" s="102">
        <v>4294.8900000000003</v>
      </c>
      <c r="E14" s="102">
        <v>864.47</v>
      </c>
      <c r="F14" s="102">
        <v>4.67</v>
      </c>
      <c r="G14" s="102">
        <v>0</v>
      </c>
      <c r="H14" s="102">
        <v>0</v>
      </c>
      <c r="I14" s="6">
        <v>34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29587.141</v>
      </c>
      <c r="C17" s="94">
        <v>12924.877</v>
      </c>
      <c r="D17" s="94">
        <v>6955.7790000000005</v>
      </c>
      <c r="E17" s="94">
        <v>7926.7920000000004</v>
      </c>
      <c r="F17" s="94">
        <v>666.71100000000001</v>
      </c>
      <c r="G17" s="94">
        <v>1.07</v>
      </c>
      <c r="H17" s="94">
        <v>93.203999999999994</v>
      </c>
      <c r="I17" s="100">
        <v>1018.708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915554.84870699595</v>
      </c>
      <c r="C20" s="102">
        <v>73830.759672390399</v>
      </c>
      <c r="D20" s="102">
        <v>76347.241972080796</v>
      </c>
      <c r="E20" s="102">
        <v>11085.784760889699</v>
      </c>
      <c r="F20" s="102">
        <v>745336.81771121197</v>
      </c>
      <c r="G20" s="102">
        <v>0</v>
      </c>
      <c r="H20" s="102">
        <v>0</v>
      </c>
      <c r="I20" s="6">
        <v>8954.2445904234391</v>
      </c>
    </row>
    <row r="21" spans="1:9" ht="16.5" customHeight="1" x14ac:dyDescent="0.3">
      <c r="A21" s="46" t="s">
        <v>236</v>
      </c>
      <c r="B21" s="100">
        <v>23015.72</v>
      </c>
      <c r="C21" s="94">
        <v>1935.57</v>
      </c>
      <c r="D21" s="94">
        <v>4273.8</v>
      </c>
      <c r="E21" s="94">
        <v>12926.48</v>
      </c>
      <c r="F21" s="94">
        <v>563.03</v>
      </c>
      <c r="G21" s="94">
        <v>1.42</v>
      </c>
      <c r="H21" s="94">
        <v>3315.42</v>
      </c>
      <c r="I21" s="100">
        <v>0</v>
      </c>
    </row>
    <row r="22" spans="1:9" ht="16.5" customHeight="1" x14ac:dyDescent="0.3">
      <c r="A22" s="46" t="s">
        <v>237</v>
      </c>
      <c r="B22" s="6">
        <v>2450.58</v>
      </c>
      <c r="C22" s="102">
        <v>479.15</v>
      </c>
      <c r="D22" s="102">
        <v>623.91999999999996</v>
      </c>
      <c r="E22" s="102">
        <v>350.48</v>
      </c>
      <c r="F22" s="102">
        <v>692.72</v>
      </c>
      <c r="G22" s="102">
        <v>0</v>
      </c>
      <c r="H22" s="102">
        <v>0.87</v>
      </c>
      <c r="I22" s="6">
        <v>303.45</v>
      </c>
    </row>
    <row r="23" spans="1:9" ht="16.5" customHeight="1" x14ac:dyDescent="0.3">
      <c r="A23" s="46" t="s">
        <v>238</v>
      </c>
      <c r="B23" s="100">
        <v>858145</v>
      </c>
      <c r="C23" s="94">
        <v>189998</v>
      </c>
      <c r="D23" s="94">
        <v>168660</v>
      </c>
      <c r="E23" s="94">
        <v>109195</v>
      </c>
      <c r="F23" s="94">
        <v>376989</v>
      </c>
      <c r="G23" s="94">
        <v>0</v>
      </c>
      <c r="H23" s="94">
        <v>0</v>
      </c>
      <c r="I23" s="100">
        <v>13303</v>
      </c>
    </row>
    <row r="24" spans="1:9" ht="16.5" customHeight="1" x14ac:dyDescent="0.3">
      <c r="A24" s="46" t="s">
        <v>239</v>
      </c>
      <c r="B24" s="6">
        <v>141.465</v>
      </c>
      <c r="C24" s="102">
        <v>8.6549999999999994</v>
      </c>
      <c r="D24" s="102">
        <v>52.860999999999997</v>
      </c>
      <c r="E24" s="102">
        <v>35.588999999999999</v>
      </c>
      <c r="F24" s="102">
        <v>0.54200000000000004</v>
      </c>
      <c r="G24" s="102">
        <v>0</v>
      </c>
      <c r="H24" s="102">
        <v>0.26500000000000001</v>
      </c>
      <c r="I24" s="6">
        <v>43.552999999999997</v>
      </c>
    </row>
    <row r="25" spans="1:9" ht="16.5" customHeight="1" x14ac:dyDescent="0.3">
      <c r="A25" s="46" t="s">
        <v>240</v>
      </c>
      <c r="B25" s="100">
        <v>2438</v>
      </c>
      <c r="C25" s="94">
        <v>1253</v>
      </c>
      <c r="D25" s="94">
        <v>954</v>
      </c>
      <c r="E25" s="94">
        <v>226</v>
      </c>
      <c r="F25" s="94">
        <v>0</v>
      </c>
      <c r="G25" s="94">
        <v>0</v>
      </c>
      <c r="H25" s="94">
        <v>0</v>
      </c>
      <c r="I25" s="100">
        <v>5</v>
      </c>
    </row>
    <row r="26" spans="1:9" ht="16.5" customHeight="1" x14ac:dyDescent="0.3">
      <c r="A26" s="46" t="s">
        <v>241</v>
      </c>
      <c r="B26" s="6">
        <v>2213.79</v>
      </c>
      <c r="C26" s="102">
        <v>926.54</v>
      </c>
      <c r="D26" s="102">
        <v>655.82</v>
      </c>
      <c r="E26" s="102">
        <v>93.94</v>
      </c>
      <c r="F26" s="102">
        <v>441.68</v>
      </c>
      <c r="G26" s="102">
        <v>0</v>
      </c>
      <c r="H26" s="102">
        <v>0</v>
      </c>
      <c r="I26" s="6">
        <v>95.81</v>
      </c>
    </row>
    <row r="27" spans="1:9" ht="16.5" customHeight="1" x14ac:dyDescent="0.3">
      <c r="A27" s="46" t="s">
        <v>242</v>
      </c>
      <c r="B27" s="100">
        <v>4581.78</v>
      </c>
      <c r="C27" s="94">
        <v>1273.1300000000001</v>
      </c>
      <c r="D27" s="94">
        <v>558.84</v>
      </c>
      <c r="E27" s="94">
        <v>396.02</v>
      </c>
      <c r="F27" s="94">
        <v>2270.04</v>
      </c>
      <c r="G27" s="94">
        <v>0</v>
      </c>
      <c r="H27" s="94">
        <v>42.36</v>
      </c>
      <c r="I27" s="100">
        <v>41.39</v>
      </c>
    </row>
    <row r="28" spans="1:9" ht="16.5" customHeight="1" x14ac:dyDescent="0.3">
      <c r="A28" s="46" t="s">
        <v>243</v>
      </c>
      <c r="B28" s="6">
        <v>938.80537100000004</v>
      </c>
      <c r="C28" s="102">
        <v>67.892416159999996</v>
      </c>
      <c r="D28" s="102">
        <v>230.74866763</v>
      </c>
      <c r="E28" s="102">
        <v>239.07572529000001</v>
      </c>
      <c r="F28" s="102">
        <v>15.20778</v>
      </c>
      <c r="G28" s="102">
        <v>0</v>
      </c>
      <c r="H28" s="102">
        <v>0</v>
      </c>
      <c r="I28" s="6">
        <v>385.88078192</v>
      </c>
    </row>
    <row r="29" spans="1:9" ht="16.5" customHeight="1" x14ac:dyDescent="0.3">
      <c r="A29" s="46" t="s">
        <v>244</v>
      </c>
      <c r="B29" s="100">
        <v>277.49</v>
      </c>
      <c r="C29" s="94">
        <v>13.15</v>
      </c>
      <c r="D29" s="94">
        <v>95.07</v>
      </c>
      <c r="E29" s="94">
        <v>20.11</v>
      </c>
      <c r="F29" s="94">
        <v>6.66</v>
      </c>
      <c r="G29" s="94">
        <v>1.31</v>
      </c>
      <c r="H29" s="94">
        <v>7.07</v>
      </c>
      <c r="I29" s="100">
        <v>134.13</v>
      </c>
    </row>
    <row r="30" spans="1:9" ht="16.5" customHeight="1" x14ac:dyDescent="0.3">
      <c r="A30" s="46" t="s">
        <v>245</v>
      </c>
      <c r="B30" s="6">
        <v>323.76100000000002</v>
      </c>
      <c r="C30" s="102">
        <v>29.744</v>
      </c>
      <c r="D30" s="102">
        <v>74.391000000000005</v>
      </c>
      <c r="E30" s="102">
        <v>219.626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163.79730000000001</v>
      </c>
      <c r="C31" s="94">
        <v>102.7264</v>
      </c>
      <c r="D31" s="94">
        <v>9.8450000000000006</v>
      </c>
      <c r="E31" s="94">
        <v>35.081299999999999</v>
      </c>
      <c r="F31" s="94">
        <v>16.111000000000001</v>
      </c>
      <c r="G31" s="94">
        <v>0</v>
      </c>
      <c r="H31" s="94">
        <v>0</v>
      </c>
      <c r="I31" s="100">
        <v>3.3599999999999998E-2</v>
      </c>
    </row>
    <row r="32" spans="1:9" ht="16.5" customHeight="1" x14ac:dyDescent="0.3">
      <c r="A32" s="46" t="s">
        <v>247</v>
      </c>
      <c r="B32" s="6">
        <v>44023</v>
      </c>
      <c r="C32" s="102">
        <v>14065</v>
      </c>
      <c r="D32" s="102">
        <v>12683</v>
      </c>
      <c r="E32" s="102">
        <v>9887</v>
      </c>
      <c r="F32" s="102">
        <v>5100</v>
      </c>
      <c r="G32" s="102">
        <v>25</v>
      </c>
      <c r="H32" s="102">
        <v>2263</v>
      </c>
      <c r="I32" s="6">
        <v>0</v>
      </c>
    </row>
    <row r="33" spans="1:9" ht="16.5" customHeight="1" x14ac:dyDescent="0.3">
      <c r="A33" s="46" t="s">
        <v>248</v>
      </c>
      <c r="B33" s="100">
        <v>15458.42</v>
      </c>
      <c r="C33" s="94">
        <v>8777.2800000000007</v>
      </c>
      <c r="D33" s="94">
        <v>2110.7800000000002</v>
      </c>
      <c r="E33" s="94">
        <v>2421.37</v>
      </c>
      <c r="F33" s="94">
        <v>2145.38</v>
      </c>
      <c r="G33" s="94">
        <v>0</v>
      </c>
      <c r="H33" s="94">
        <v>3.61</v>
      </c>
      <c r="I33" s="100">
        <v>0</v>
      </c>
    </row>
    <row r="34" spans="1:9" ht="16.5" customHeight="1" x14ac:dyDescent="0.3">
      <c r="A34" s="46" t="s">
        <v>249</v>
      </c>
      <c r="B34" s="6">
        <v>34357.61</v>
      </c>
      <c r="C34" s="102">
        <v>13212.12</v>
      </c>
      <c r="D34" s="102">
        <v>9195.16</v>
      </c>
      <c r="E34" s="102">
        <v>2808</v>
      </c>
      <c r="F34" s="102">
        <v>9142.33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81377.23</v>
      </c>
      <c r="C36" s="102">
        <v>44588.53</v>
      </c>
      <c r="D36" s="102">
        <v>15657.02</v>
      </c>
      <c r="E36" s="102">
        <v>9876.43</v>
      </c>
      <c r="F36" s="102">
        <v>6264.98</v>
      </c>
      <c r="G36" s="102">
        <v>8.66</v>
      </c>
      <c r="H36" s="102">
        <v>3847.35</v>
      </c>
      <c r="I36" s="6">
        <v>1134.26</v>
      </c>
    </row>
    <row r="37" spans="1:9" ht="16.5" customHeight="1" x14ac:dyDescent="0.3">
      <c r="A37" s="47" t="s">
        <v>77</v>
      </c>
      <c r="B37" s="103">
        <v>2028007.25837799</v>
      </c>
      <c r="C37" s="97">
        <v>369972.73448854999</v>
      </c>
      <c r="D37" s="97">
        <v>303846.22663971002</v>
      </c>
      <c r="E37" s="97">
        <v>169102.72878617901</v>
      </c>
      <c r="F37" s="97">
        <v>1149944.37949121</v>
      </c>
      <c r="G37" s="97">
        <v>37.46</v>
      </c>
      <c r="H37" s="97">
        <v>9573.1489999999994</v>
      </c>
      <c r="I37" s="103">
        <v>25530.6199723434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I28KnysIIucVbvRs61zH6ChEz8p5myWl0bhsFmEbs1Rshrw/lL7mbR02o/E7Ec25PboQK5VArEoenh02DVCUoA==" saltValue="XW+xt0Y+e8lWrGEk6GESkQ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A7 J7:XFD7 B8:XFD37">
    <cfRule type="cellIs" dxfId="388" priority="4" operator="between">
      <formula>-0.1</formula>
      <formula>0</formula>
    </cfRule>
  </conditionalFormatting>
  <conditionalFormatting sqref="B7:C7">
    <cfRule type="cellIs" dxfId="387" priority="3" operator="between">
      <formula>-0.1</formula>
      <formula>0</formula>
    </cfRule>
  </conditionalFormatting>
  <conditionalFormatting sqref="D7:I7">
    <cfRule type="cellIs" dxfId="386" priority="2" operator="between">
      <formula>-0.1</formula>
      <formula>0</formula>
    </cfRule>
  </conditionalFormatting>
  <conditionalFormatting sqref="A8:A3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D37" sqref="D37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Contents'!B21</f>
        <v>Table 1.9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0.85</v>
      </c>
      <c r="C10" s="102">
        <v>0.85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63.51</v>
      </c>
      <c r="H13" s="94">
        <v>0</v>
      </c>
      <c r="I13" s="94">
        <v>0</v>
      </c>
      <c r="J13" s="94">
        <v>0</v>
      </c>
      <c r="K13" s="100">
        <v>63.51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502.29</v>
      </c>
      <c r="H14" s="102">
        <v>48.87</v>
      </c>
      <c r="I14" s="102">
        <v>26.62</v>
      </c>
      <c r="J14" s="102">
        <v>423.5</v>
      </c>
      <c r="K14" s="6">
        <v>3.3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232</v>
      </c>
      <c r="B17" s="100">
        <v>6489.1260000000002</v>
      </c>
      <c r="C17" s="94">
        <v>5645.8720000000003</v>
      </c>
      <c r="D17" s="94">
        <v>733.71199999999999</v>
      </c>
      <c r="E17" s="94">
        <v>109.542</v>
      </c>
      <c r="F17" s="111"/>
      <c r="G17" s="94">
        <v>1947.893</v>
      </c>
      <c r="H17" s="94">
        <v>234.858</v>
      </c>
      <c r="I17" s="94">
        <v>0.67300000000000004</v>
      </c>
      <c r="J17" s="94">
        <v>1702.4059999999999</v>
      </c>
      <c r="K17" s="100">
        <v>9.9559999999999995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235</v>
      </c>
      <c r="B20" s="6">
        <v>46540.040074429802</v>
      </c>
      <c r="C20" s="102">
        <v>28115.5658710592</v>
      </c>
      <c r="D20" s="102">
        <v>15399.9892859664</v>
      </c>
      <c r="E20" s="102">
        <v>3024.4849174042201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1903.69</v>
      </c>
      <c r="H21" s="94">
        <v>7.04</v>
      </c>
      <c r="I21" s="94">
        <v>105.03</v>
      </c>
      <c r="J21" s="94">
        <v>1791.62</v>
      </c>
      <c r="K21" s="100">
        <v>0</v>
      </c>
    </row>
    <row r="22" spans="1:15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10.130000000000001</v>
      </c>
      <c r="H22" s="102">
        <v>0</v>
      </c>
      <c r="I22" s="102">
        <v>1.42</v>
      </c>
      <c r="J22" s="102">
        <v>0</v>
      </c>
      <c r="K22" s="6">
        <v>8.7100000000000009</v>
      </c>
    </row>
    <row r="23" spans="1:15" ht="16.5" customHeight="1" x14ac:dyDescent="0.3">
      <c r="A23" s="46" t="s">
        <v>238</v>
      </c>
      <c r="B23" s="100">
        <v>39246</v>
      </c>
      <c r="C23" s="94">
        <v>0</v>
      </c>
      <c r="D23" s="94">
        <v>0</v>
      </c>
      <c r="E23" s="94">
        <v>0</v>
      </c>
      <c r="F23" s="111"/>
      <c r="G23" s="94">
        <v>11466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0.13300000000000001</v>
      </c>
      <c r="H24" s="102">
        <v>0</v>
      </c>
      <c r="I24" s="102">
        <v>0</v>
      </c>
      <c r="J24" s="102">
        <v>0</v>
      </c>
      <c r="K24" s="6">
        <v>0.13300000000000001</v>
      </c>
    </row>
    <row r="25" spans="1:15" ht="16.5" customHeight="1" x14ac:dyDescent="0.3">
      <c r="A25" s="46" t="s">
        <v>240</v>
      </c>
      <c r="B25" s="100">
        <v>226</v>
      </c>
      <c r="C25" s="94">
        <v>0</v>
      </c>
      <c r="D25" s="94">
        <v>0</v>
      </c>
      <c r="E25" s="94">
        <v>0</v>
      </c>
      <c r="F25" s="111"/>
      <c r="G25" s="94">
        <v>22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37.71</v>
      </c>
      <c r="H27" s="94">
        <v>10.9</v>
      </c>
      <c r="I27" s="94">
        <v>0.34</v>
      </c>
      <c r="J27" s="94">
        <v>2.1</v>
      </c>
      <c r="K27" s="100">
        <v>24.38</v>
      </c>
    </row>
    <row r="28" spans="1:15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212.42168477000001</v>
      </c>
      <c r="H28" s="102">
        <v>0</v>
      </c>
      <c r="I28" s="102">
        <v>0</v>
      </c>
      <c r="J28" s="102">
        <v>212.42168477000001</v>
      </c>
      <c r="K28" s="6">
        <v>0</v>
      </c>
    </row>
    <row r="29" spans="1:15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2.351</v>
      </c>
      <c r="H31" s="94">
        <v>2.3485999999999998</v>
      </c>
      <c r="I31" s="94">
        <v>0</v>
      </c>
      <c r="J31" s="94">
        <v>2.3999999999999998E-3</v>
      </c>
      <c r="K31" s="100">
        <v>0</v>
      </c>
    </row>
    <row r="32" spans="1:15" ht="16.5" customHeight="1" x14ac:dyDescent="0.3">
      <c r="A32" s="46" t="s">
        <v>247</v>
      </c>
      <c r="B32" s="6">
        <v>26</v>
      </c>
      <c r="C32" s="102">
        <v>26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174.4</v>
      </c>
      <c r="C33" s="94">
        <v>174.4</v>
      </c>
      <c r="D33" s="94">
        <v>0</v>
      </c>
      <c r="E33" s="94">
        <v>0</v>
      </c>
      <c r="F33" s="111"/>
      <c r="G33" s="94">
        <v>2002.67</v>
      </c>
      <c r="H33" s="94">
        <v>421.92</v>
      </c>
      <c r="I33" s="94">
        <v>7.42</v>
      </c>
      <c r="J33" s="94">
        <v>1573.33</v>
      </c>
      <c r="K33" s="100">
        <v>0</v>
      </c>
    </row>
    <row r="34" spans="1:11" ht="16.5" customHeight="1" x14ac:dyDescent="0.3">
      <c r="A34" s="46" t="s">
        <v>249</v>
      </c>
      <c r="B34" s="6">
        <v>575.71</v>
      </c>
      <c r="C34" s="102">
        <v>513.27</v>
      </c>
      <c r="D34" s="102">
        <v>0</v>
      </c>
      <c r="E34" s="102">
        <v>62.45</v>
      </c>
      <c r="F34" s="111"/>
      <c r="G34" s="102">
        <v>639.26</v>
      </c>
      <c r="H34" s="102">
        <v>90.89</v>
      </c>
      <c r="I34" s="102">
        <v>196.34</v>
      </c>
      <c r="J34" s="102">
        <v>290.2</v>
      </c>
      <c r="K34" s="6">
        <v>61.84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4068.9</v>
      </c>
      <c r="H36" s="102">
        <v>1094.53</v>
      </c>
      <c r="I36" s="102">
        <v>150.66999999999999</v>
      </c>
      <c r="J36" s="102">
        <v>1963.46</v>
      </c>
      <c r="K36" s="6">
        <v>860.23</v>
      </c>
    </row>
    <row r="37" spans="1:11" ht="16.5" customHeight="1" x14ac:dyDescent="0.3">
      <c r="A37" s="47" t="s">
        <v>77</v>
      </c>
      <c r="B37" s="103">
        <v>93278.126074429805</v>
      </c>
      <c r="C37" s="97">
        <v>34475.957871059101</v>
      </c>
      <c r="D37" s="97">
        <v>16133.701285966399</v>
      </c>
      <c r="E37" s="97">
        <v>3196.4769174042199</v>
      </c>
      <c r="F37" s="127"/>
      <c r="G37" s="97">
        <v>22878.958684769899</v>
      </c>
      <c r="H37" s="97">
        <v>1911.3566000000001</v>
      </c>
      <c r="I37" s="97">
        <v>488.51299999999998</v>
      </c>
      <c r="J37" s="97">
        <v>7959.0400847700002</v>
      </c>
      <c r="K37" s="103">
        <v>1032.059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37hmiLk4XcsY5Gq0Az+3mGVcDY5z6k3RBiKXgszvmKjEuRgDEO0qLw/WsHd0cf+nvy2Q7+U7SIcQlvLwi2aYow==" saltValue="bHhDl+xr/8RoeIKOERdEQw==" spinCount="100000" sheet="1" objects="1" scenarios="1"/>
  <mergeCells count="1">
    <mergeCell ref="A1:B1"/>
  </mergeCells>
  <conditionalFormatting sqref="B8:K37">
    <cfRule type="cellIs" dxfId="384" priority="9" operator="between">
      <formula>0</formula>
      <formula>0.1</formula>
    </cfRule>
    <cfRule type="cellIs" dxfId="383" priority="10" operator="lessThan">
      <formula>0</formula>
    </cfRule>
    <cfRule type="cellIs" dxfId="382" priority="11" operator="greaterThanOrEqual">
      <formula>0.1</formula>
    </cfRule>
  </conditionalFormatting>
  <conditionalFormatting sqref="A1:XFD6 A38:XFD1048576 A7 L7:XFD7 B8:XFD37">
    <cfRule type="cellIs" dxfId="381" priority="8" operator="between">
      <formula>-0.1</formula>
      <formula>0</formula>
    </cfRule>
  </conditionalFormatting>
  <conditionalFormatting sqref="F7">
    <cfRule type="cellIs" dxfId="380" priority="7" operator="between">
      <formula>-0.1</formula>
      <formula>0</formula>
    </cfRule>
  </conditionalFormatting>
  <conditionalFormatting sqref="B7:C7">
    <cfRule type="cellIs" dxfId="379" priority="6" operator="between">
      <formula>-0.1</formula>
      <formula>0</formula>
    </cfRule>
  </conditionalFormatting>
  <conditionalFormatting sqref="D7:E7">
    <cfRule type="cellIs" dxfId="378" priority="5" operator="between">
      <formula>-0.1</formula>
      <formula>0</formula>
    </cfRule>
  </conditionalFormatting>
  <conditionalFormatting sqref="G7:H7">
    <cfRule type="cellIs" dxfId="377" priority="4" operator="between">
      <formula>-0.1</formula>
      <formula>0</formula>
    </cfRule>
  </conditionalFormatting>
  <conditionalFormatting sqref="I7:J7">
    <cfRule type="cellIs" dxfId="376" priority="3" operator="between">
      <formula>-0.1</formula>
      <formula>0</formula>
    </cfRule>
  </conditionalFormatting>
  <conditionalFormatting sqref="K7">
    <cfRule type="cellIs" dxfId="375" priority="2" operator="between">
      <formula>-0.1</formula>
      <formula>0</formula>
    </cfRule>
  </conditionalFormatting>
  <conditionalFormatting sqref="A8:A37">
    <cfRule type="cellIs" dxfId="37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D24" sqref="D24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Contents'!B24</f>
        <v>Table 1.10</v>
      </c>
      <c r="B1" s="168"/>
      <c r="C1" s="59"/>
    </row>
    <row r="2" spans="1:9" ht="16.5" customHeight="1" x14ac:dyDescent="0.3">
      <c r="A2" s="4" t="str">
        <f>"UCITS: "&amp;'Table of Contents'!A24&amp;", "&amp;'Table of Contents'!A3</f>
        <v>UCITS: Total Redemptions, 2018:Q1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26.19</v>
      </c>
      <c r="C10" s="102">
        <v>3.44</v>
      </c>
      <c r="D10" s="102">
        <v>4.12</v>
      </c>
      <c r="E10" s="102">
        <v>12.71</v>
      </c>
      <c r="F10" s="102">
        <v>5.9</v>
      </c>
      <c r="G10" s="102">
        <v>0</v>
      </c>
      <c r="H10" s="102">
        <v>0</v>
      </c>
      <c r="I10" s="6">
        <v>0.02</v>
      </c>
    </row>
    <row r="11" spans="1:9" ht="16.5" customHeight="1" x14ac:dyDescent="0.3">
      <c r="A11" s="46" t="s">
        <v>226</v>
      </c>
      <c r="B11" s="100">
        <v>512.07000000000005</v>
      </c>
      <c r="C11" s="94">
        <v>52.87</v>
      </c>
      <c r="D11" s="94">
        <v>56.34</v>
      </c>
      <c r="E11" s="94">
        <v>3.3</v>
      </c>
      <c r="F11" s="94">
        <v>395.69</v>
      </c>
      <c r="G11" s="94">
        <v>0</v>
      </c>
      <c r="H11" s="94">
        <v>0</v>
      </c>
      <c r="I11" s="100">
        <v>3.88</v>
      </c>
    </row>
    <row r="12" spans="1:9" ht="16.5" customHeight="1" x14ac:dyDescent="0.3">
      <c r="A12" s="46" t="s">
        <v>227</v>
      </c>
      <c r="B12" s="6">
        <v>9</v>
      </c>
      <c r="C12" s="102">
        <v>0</v>
      </c>
      <c r="D12" s="102">
        <v>7</v>
      </c>
      <c r="E12" s="102">
        <v>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647.5</v>
      </c>
      <c r="C13" s="94">
        <v>67.260000000000005</v>
      </c>
      <c r="D13" s="94">
        <v>322.27</v>
      </c>
      <c r="E13" s="94">
        <v>222.18</v>
      </c>
      <c r="F13" s="94">
        <v>3.52</v>
      </c>
      <c r="G13" s="94">
        <v>3.09</v>
      </c>
      <c r="H13" s="94">
        <v>0</v>
      </c>
      <c r="I13" s="100">
        <v>29.18</v>
      </c>
    </row>
    <row r="14" spans="1:9" ht="16.5" customHeight="1" x14ac:dyDescent="0.3">
      <c r="A14" s="46" t="s">
        <v>229</v>
      </c>
      <c r="B14" s="6">
        <v>8014.33</v>
      </c>
      <c r="C14" s="102">
        <v>3135.32</v>
      </c>
      <c r="D14" s="102">
        <v>4704.79</v>
      </c>
      <c r="E14" s="102">
        <v>154.94</v>
      </c>
      <c r="F14" s="102">
        <v>5.15</v>
      </c>
      <c r="G14" s="102">
        <v>0</v>
      </c>
      <c r="H14" s="102">
        <v>0</v>
      </c>
      <c r="I14" s="6">
        <v>14.13</v>
      </c>
    </row>
    <row r="15" spans="1:9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24303.848000000002</v>
      </c>
      <c r="C17" s="94">
        <v>12465.489</v>
      </c>
      <c r="D17" s="94">
        <v>6888.3230000000003</v>
      </c>
      <c r="E17" s="94">
        <v>3477.0909999999999</v>
      </c>
      <c r="F17" s="94">
        <v>471.04399999999998</v>
      </c>
      <c r="G17" s="94">
        <v>0.19400000000000001</v>
      </c>
      <c r="H17" s="94">
        <v>203.369</v>
      </c>
      <c r="I17" s="100">
        <v>798.33799999999997</v>
      </c>
    </row>
    <row r="18" spans="1:9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235</v>
      </c>
      <c r="B20" s="6">
        <v>887136.187361905</v>
      </c>
      <c r="C20" s="102">
        <v>56850.134042981299</v>
      </c>
      <c r="D20" s="102">
        <v>66141.939653191395</v>
      </c>
      <c r="E20" s="102">
        <v>8244.4740873982792</v>
      </c>
      <c r="F20" s="102">
        <v>750764.80122828996</v>
      </c>
      <c r="G20" s="102">
        <v>0</v>
      </c>
      <c r="H20" s="102">
        <v>0</v>
      </c>
      <c r="I20" s="6">
        <v>5134.8383500438504</v>
      </c>
    </row>
    <row r="21" spans="1:9" ht="16.5" customHeight="1" x14ac:dyDescent="0.3">
      <c r="A21" s="46" t="s">
        <v>236</v>
      </c>
      <c r="B21" s="100">
        <v>20012.68</v>
      </c>
      <c r="C21" s="94">
        <v>2100.89</v>
      </c>
      <c r="D21" s="94">
        <v>4714.18</v>
      </c>
      <c r="E21" s="94">
        <v>5378.5600000000104</v>
      </c>
      <c r="F21" s="94">
        <v>857.64</v>
      </c>
      <c r="G21" s="94">
        <v>21.87</v>
      </c>
      <c r="H21" s="94">
        <v>6939.54</v>
      </c>
      <c r="I21" s="100">
        <v>0</v>
      </c>
    </row>
    <row r="22" spans="1:9" ht="16.5" customHeight="1" x14ac:dyDescent="0.3">
      <c r="A22" s="46" t="s">
        <v>237</v>
      </c>
      <c r="B22" s="6">
        <v>2297.85</v>
      </c>
      <c r="C22" s="102">
        <v>555.26</v>
      </c>
      <c r="D22" s="102">
        <v>546.70000000000005</v>
      </c>
      <c r="E22" s="102">
        <v>230.88</v>
      </c>
      <c r="F22" s="102">
        <v>617.83000000000004</v>
      </c>
      <c r="G22" s="102">
        <v>0</v>
      </c>
      <c r="H22" s="102">
        <v>0.43</v>
      </c>
      <c r="I22" s="6">
        <v>346.74</v>
      </c>
    </row>
    <row r="23" spans="1:9" ht="16.5" customHeight="1" x14ac:dyDescent="0.3">
      <c r="A23" s="46" t="s">
        <v>238</v>
      </c>
      <c r="B23" s="100">
        <v>790268</v>
      </c>
      <c r="C23" s="94">
        <v>147052</v>
      </c>
      <c r="D23" s="94">
        <v>161949</v>
      </c>
      <c r="E23" s="94">
        <v>75400</v>
      </c>
      <c r="F23" s="94">
        <v>395107</v>
      </c>
      <c r="G23" s="94">
        <v>0</v>
      </c>
      <c r="H23" s="94">
        <v>0</v>
      </c>
      <c r="I23" s="100">
        <v>10760</v>
      </c>
    </row>
    <row r="24" spans="1:9" ht="16.5" customHeight="1" x14ac:dyDescent="0.3">
      <c r="A24" s="46" t="s">
        <v>239</v>
      </c>
      <c r="B24" s="6">
        <v>100.04811506</v>
      </c>
      <c r="C24" s="102">
        <v>5.4749999999999996</v>
      </c>
      <c r="D24" s="102">
        <v>39.137115059999999</v>
      </c>
      <c r="E24" s="102">
        <v>23.994</v>
      </c>
      <c r="F24" s="102">
        <v>3.72</v>
      </c>
      <c r="G24" s="102">
        <v>0</v>
      </c>
      <c r="H24" s="102">
        <v>0.107</v>
      </c>
      <c r="I24" s="6">
        <v>27.614999999999998</v>
      </c>
    </row>
    <row r="25" spans="1:9" ht="16.5" customHeight="1" x14ac:dyDescent="0.3">
      <c r="A25" s="46" t="s">
        <v>240</v>
      </c>
      <c r="B25" s="100">
        <v>3073</v>
      </c>
      <c r="C25" s="94">
        <v>1851</v>
      </c>
      <c r="D25" s="94">
        <v>1043</v>
      </c>
      <c r="E25" s="94">
        <v>176</v>
      </c>
      <c r="F25" s="94">
        <v>0</v>
      </c>
      <c r="G25" s="94">
        <v>0</v>
      </c>
      <c r="H25" s="94">
        <v>0</v>
      </c>
      <c r="I25" s="100">
        <v>3</v>
      </c>
    </row>
    <row r="26" spans="1:9" ht="16.5" customHeight="1" x14ac:dyDescent="0.3">
      <c r="A26" s="46" t="s">
        <v>241</v>
      </c>
      <c r="B26" s="6">
        <v>2069.61</v>
      </c>
      <c r="C26" s="102">
        <v>619.39</v>
      </c>
      <c r="D26" s="102">
        <v>776.03</v>
      </c>
      <c r="E26" s="102">
        <v>104.84</v>
      </c>
      <c r="F26" s="102">
        <v>471.57</v>
      </c>
      <c r="G26" s="102">
        <v>0</v>
      </c>
      <c r="H26" s="102">
        <v>0</v>
      </c>
      <c r="I26" s="6">
        <v>97.78</v>
      </c>
    </row>
    <row r="27" spans="1:9" ht="16.5" customHeight="1" x14ac:dyDescent="0.3">
      <c r="A27" s="46" t="s">
        <v>242</v>
      </c>
      <c r="B27" s="100">
        <v>3727.95</v>
      </c>
      <c r="C27" s="94">
        <v>1415.6</v>
      </c>
      <c r="D27" s="94">
        <v>520.41</v>
      </c>
      <c r="E27" s="94">
        <v>448.16</v>
      </c>
      <c r="F27" s="94">
        <v>1234.98</v>
      </c>
      <c r="G27" s="94">
        <v>0</v>
      </c>
      <c r="H27" s="94">
        <v>65.09</v>
      </c>
      <c r="I27" s="100">
        <v>43.7</v>
      </c>
    </row>
    <row r="28" spans="1:9" ht="16.5" customHeight="1" x14ac:dyDescent="0.3">
      <c r="A28" s="46" t="s">
        <v>243</v>
      </c>
      <c r="B28" s="6">
        <v>668.03044279000005</v>
      </c>
      <c r="C28" s="102">
        <v>50.887433870000002</v>
      </c>
      <c r="D28" s="102">
        <v>135.80873890999999</v>
      </c>
      <c r="E28" s="102">
        <v>108.0792774</v>
      </c>
      <c r="F28" s="102">
        <v>23.045180129999999</v>
      </c>
      <c r="G28" s="102">
        <v>0</v>
      </c>
      <c r="H28" s="102">
        <v>0</v>
      </c>
      <c r="I28" s="6">
        <v>350.20981247999998</v>
      </c>
    </row>
    <row r="29" spans="1:9" ht="16.5" customHeight="1" x14ac:dyDescent="0.3">
      <c r="A29" s="46" t="s">
        <v>244</v>
      </c>
      <c r="B29" s="100">
        <v>433.4</v>
      </c>
      <c r="C29" s="94">
        <v>8.5500000000000007</v>
      </c>
      <c r="D29" s="94">
        <v>236.48</v>
      </c>
      <c r="E29" s="94">
        <v>12.48</v>
      </c>
      <c r="F29" s="94">
        <v>3.93</v>
      </c>
      <c r="G29" s="94">
        <v>6.62</v>
      </c>
      <c r="H29" s="94">
        <v>3.59</v>
      </c>
      <c r="I29" s="100">
        <v>161.75</v>
      </c>
    </row>
    <row r="30" spans="1:9" ht="16.5" customHeight="1" x14ac:dyDescent="0.3">
      <c r="A30" s="46" t="s">
        <v>245</v>
      </c>
      <c r="B30" s="6">
        <v>231.63200000000001</v>
      </c>
      <c r="C30" s="102">
        <v>14.698</v>
      </c>
      <c r="D30" s="102">
        <v>115.05</v>
      </c>
      <c r="E30" s="102">
        <v>100.755</v>
      </c>
      <c r="F30" s="102">
        <v>1.129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134.06559999999999</v>
      </c>
      <c r="C31" s="94">
        <v>68.120199999999997</v>
      </c>
      <c r="D31" s="94">
        <v>17.283100000000001</v>
      </c>
      <c r="E31" s="94">
        <v>35.011299999999999</v>
      </c>
      <c r="F31" s="94">
        <v>13.646599999999999</v>
      </c>
      <c r="G31" s="94">
        <v>0</v>
      </c>
      <c r="H31" s="94">
        <v>0</v>
      </c>
      <c r="I31" s="100">
        <v>4.4000000000000003E-3</v>
      </c>
    </row>
    <row r="32" spans="1:9" ht="16.5" customHeight="1" x14ac:dyDescent="0.3">
      <c r="A32" s="46" t="s">
        <v>247</v>
      </c>
      <c r="B32" s="6">
        <v>33932</v>
      </c>
      <c r="C32" s="102">
        <v>6482</v>
      </c>
      <c r="D32" s="102">
        <v>12938</v>
      </c>
      <c r="E32" s="102">
        <v>7243</v>
      </c>
      <c r="F32" s="102">
        <v>5605</v>
      </c>
      <c r="G32" s="102">
        <v>1</v>
      </c>
      <c r="H32" s="102">
        <v>1663</v>
      </c>
      <c r="I32" s="6">
        <v>0</v>
      </c>
    </row>
    <row r="33" spans="1:9" ht="16.5" customHeight="1" x14ac:dyDescent="0.3">
      <c r="A33" s="46" t="s">
        <v>248</v>
      </c>
      <c r="B33" s="100">
        <v>14767.13</v>
      </c>
      <c r="C33" s="94">
        <v>8638.98</v>
      </c>
      <c r="D33" s="94">
        <v>1980.5</v>
      </c>
      <c r="E33" s="94">
        <v>2238.15</v>
      </c>
      <c r="F33" s="94">
        <v>1814.73</v>
      </c>
      <c r="G33" s="94">
        <v>0</v>
      </c>
      <c r="H33" s="94">
        <v>94.77</v>
      </c>
      <c r="I33" s="100">
        <v>0</v>
      </c>
    </row>
    <row r="34" spans="1:9" ht="16.5" customHeight="1" x14ac:dyDescent="0.3">
      <c r="A34" s="46" t="s">
        <v>249</v>
      </c>
      <c r="B34" s="6">
        <v>24990.33</v>
      </c>
      <c r="C34" s="102">
        <v>11025.18</v>
      </c>
      <c r="D34" s="102">
        <v>4032.67</v>
      </c>
      <c r="E34" s="102">
        <v>1122.6199999999999</v>
      </c>
      <c r="F34" s="102">
        <v>8809.86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251</v>
      </c>
      <c r="B36" s="6">
        <v>74076.009999999995</v>
      </c>
      <c r="C36" s="102">
        <v>42727.4</v>
      </c>
      <c r="D36" s="102">
        <v>13621.89</v>
      </c>
      <c r="E36" s="102">
        <v>6662.94</v>
      </c>
      <c r="F36" s="102">
        <v>5395.85</v>
      </c>
      <c r="G36" s="102">
        <v>13.83</v>
      </c>
      <c r="H36" s="102">
        <v>4987.21</v>
      </c>
      <c r="I36" s="6">
        <v>666.89</v>
      </c>
    </row>
    <row r="37" spans="1:9" ht="16.5" customHeight="1" x14ac:dyDescent="0.3">
      <c r="A37" s="47" t="s">
        <v>77</v>
      </c>
      <c r="B37" s="103">
        <v>1891430.86151975</v>
      </c>
      <c r="C37" s="97">
        <v>295189.94367685099</v>
      </c>
      <c r="D37" s="97">
        <v>280790.921607161</v>
      </c>
      <c r="E37" s="97">
        <v>111402.16466479799</v>
      </c>
      <c r="F37" s="97">
        <v>1171606.0360084199</v>
      </c>
      <c r="G37" s="97">
        <v>46.603999999999999</v>
      </c>
      <c r="H37" s="97">
        <v>13957.106</v>
      </c>
      <c r="I37" s="103">
        <v>18438.075562523802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GvrIpqWyQICTsEQi44a6OeINbAsZwu6HAV/jmlySkEbjnkM+uxRQkmYyLCevWYFzxiC3leBp2GiZKwi5I/zJ3Q==" saltValue="l9FGICUzjGTh43S0ETIjAA==" spinCount="100000" sheet="1" objects="1" scenarios="1"/>
  <mergeCells count="1">
    <mergeCell ref="A1:B1"/>
  </mergeCells>
  <conditionalFormatting sqref="B8:I37">
    <cfRule type="cellIs" dxfId="373" priority="5" operator="between">
      <formula>0</formula>
      <formula>0.1</formula>
    </cfRule>
    <cfRule type="cellIs" dxfId="372" priority="6" operator="lessThan">
      <formula>0</formula>
    </cfRule>
    <cfRule type="cellIs" dxfId="371" priority="7" operator="greaterThanOrEqual">
      <formula>0.1</formula>
    </cfRule>
  </conditionalFormatting>
  <conditionalFormatting sqref="A1:XFD6 A38:XFD1048576 B8:XFD37 A7 J7:XFD7">
    <cfRule type="cellIs" dxfId="370" priority="4" operator="between">
      <formula>-0.1</formula>
      <formula>0</formula>
    </cfRule>
  </conditionalFormatting>
  <conditionalFormatting sqref="A8:A37">
    <cfRule type="cellIs" dxfId="369" priority="3" operator="between">
      <formula>-0.1</formula>
      <formula>0</formula>
    </cfRule>
  </conditionalFormatting>
  <conditionalFormatting sqref="B7:C7">
    <cfRule type="cellIs" dxfId="368" priority="2" operator="between">
      <formula>-0.1</formula>
      <formula>0</formula>
    </cfRule>
  </conditionalFormatting>
  <conditionalFormatting sqref="D7:I7">
    <cfRule type="cellIs" dxfId="36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zoomScale="85" zoomScaleNormal="85" workbookViewId="0">
      <selection activeCell="G33" sqref="G3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Contents'!B25</f>
        <v>Table 1.11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0.15</v>
      </c>
      <c r="C10" s="102">
        <v>0.15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29.18</v>
      </c>
      <c r="H13" s="94">
        <v>0</v>
      </c>
      <c r="I13" s="94">
        <v>0</v>
      </c>
      <c r="J13" s="94">
        <v>0</v>
      </c>
      <c r="K13" s="100">
        <v>29.18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69.430000000000007</v>
      </c>
      <c r="H14" s="102">
        <v>7.62</v>
      </c>
      <c r="I14" s="102">
        <v>3.53</v>
      </c>
      <c r="J14" s="102">
        <v>57.12</v>
      </c>
      <c r="K14" s="6">
        <v>1.1599999999999999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232</v>
      </c>
      <c r="B17" s="100">
        <v>4869.9260000000004</v>
      </c>
      <c r="C17" s="94">
        <v>4471.3909999999996</v>
      </c>
      <c r="D17" s="94">
        <v>307.67500000000001</v>
      </c>
      <c r="E17" s="100">
        <v>90.86</v>
      </c>
      <c r="F17" s="108"/>
      <c r="G17" s="100">
        <v>1523.0820000000001</v>
      </c>
      <c r="H17" s="94">
        <v>219.53</v>
      </c>
      <c r="I17" s="94">
        <v>2.2120000000000002</v>
      </c>
      <c r="J17" s="94">
        <v>1296.57</v>
      </c>
      <c r="K17" s="100">
        <v>4.7699999999999996</v>
      </c>
      <c r="P17" s="79"/>
      <c r="Q17" s="79"/>
    </row>
    <row r="18" spans="1:17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235</v>
      </c>
      <c r="B20" s="6">
        <v>34166.283781718601</v>
      </c>
      <c r="C20" s="102">
        <v>18687.024812220501</v>
      </c>
      <c r="D20" s="102">
        <v>14584.158023143</v>
      </c>
      <c r="E20" s="6">
        <v>895.10094635513303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3676.68</v>
      </c>
      <c r="H21" s="94">
        <v>11.66</v>
      </c>
      <c r="I21" s="94">
        <v>86.74</v>
      </c>
      <c r="J21" s="94">
        <v>3578.28</v>
      </c>
      <c r="K21" s="100">
        <v>0</v>
      </c>
    </row>
    <row r="22" spans="1:17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12.66</v>
      </c>
      <c r="H22" s="102">
        <v>0</v>
      </c>
      <c r="I22" s="102">
        <v>0.65</v>
      </c>
      <c r="J22" s="102">
        <v>0</v>
      </c>
      <c r="K22" s="6">
        <v>12.01</v>
      </c>
    </row>
    <row r="23" spans="1:17" ht="16.5" customHeight="1" x14ac:dyDescent="0.3">
      <c r="A23" s="46" t="s">
        <v>238</v>
      </c>
      <c r="B23" s="100">
        <v>16842</v>
      </c>
      <c r="C23" s="94">
        <v>0</v>
      </c>
      <c r="D23" s="94">
        <v>0</v>
      </c>
      <c r="E23" s="100">
        <v>0</v>
      </c>
      <c r="F23" s="108"/>
      <c r="G23" s="100">
        <v>8923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5.2999999999999999E-2</v>
      </c>
      <c r="H24" s="102">
        <v>0</v>
      </c>
      <c r="I24" s="102">
        <v>0</v>
      </c>
      <c r="J24" s="102">
        <v>0</v>
      </c>
      <c r="K24" s="6">
        <v>5.2999999999999999E-2</v>
      </c>
    </row>
    <row r="25" spans="1:17" ht="16.5" customHeight="1" x14ac:dyDescent="0.3">
      <c r="A25" s="46" t="s">
        <v>240</v>
      </c>
      <c r="B25" s="100">
        <v>52</v>
      </c>
      <c r="C25" s="94">
        <v>0</v>
      </c>
      <c r="D25" s="94">
        <v>0</v>
      </c>
      <c r="E25" s="100">
        <v>0</v>
      </c>
      <c r="F25" s="108"/>
      <c r="G25" s="100">
        <v>64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44.49</v>
      </c>
      <c r="H27" s="94">
        <v>12.34</v>
      </c>
      <c r="I27" s="94">
        <v>0.94</v>
      </c>
      <c r="J27" s="94">
        <v>4.5199999999999996</v>
      </c>
      <c r="K27" s="100">
        <v>26.69</v>
      </c>
    </row>
    <row r="28" spans="1:17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92.115208760000002</v>
      </c>
      <c r="H28" s="102">
        <v>0</v>
      </c>
      <c r="I28" s="102">
        <v>0</v>
      </c>
      <c r="J28" s="102">
        <v>92.115208760000002</v>
      </c>
      <c r="K28" s="6">
        <v>0</v>
      </c>
    </row>
    <row r="29" spans="1:17" ht="16.5" customHeight="1" x14ac:dyDescent="0.3">
      <c r="A29" s="46" t="s">
        <v>244</v>
      </c>
      <c r="B29" s="100">
        <v>0.04</v>
      </c>
      <c r="C29" s="94">
        <v>0.04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2.4739</v>
      </c>
      <c r="H31" s="94">
        <v>2.4691000000000001</v>
      </c>
      <c r="I31" s="94">
        <v>0</v>
      </c>
      <c r="J31" s="94">
        <v>4.7999999999999996E-3</v>
      </c>
      <c r="K31" s="100">
        <v>0</v>
      </c>
    </row>
    <row r="32" spans="1:17" ht="16.5" customHeight="1" x14ac:dyDescent="0.3">
      <c r="A32" s="46" t="s">
        <v>247</v>
      </c>
      <c r="B32" s="6">
        <v>28</v>
      </c>
      <c r="C32" s="102">
        <v>28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140.4</v>
      </c>
      <c r="C33" s="94">
        <v>140.4</v>
      </c>
      <c r="D33" s="94">
        <v>0</v>
      </c>
      <c r="E33" s="100">
        <v>0</v>
      </c>
      <c r="F33" s="108"/>
      <c r="G33" s="100">
        <v>1409.16</v>
      </c>
      <c r="H33" s="94">
        <v>287.52999999999997</v>
      </c>
      <c r="I33" s="94">
        <v>7.82</v>
      </c>
      <c r="J33" s="94">
        <v>1113.81</v>
      </c>
      <c r="K33" s="100">
        <v>0</v>
      </c>
    </row>
    <row r="34" spans="1:11" ht="16.5" customHeight="1" x14ac:dyDescent="0.3">
      <c r="A34" s="46" t="s">
        <v>249</v>
      </c>
      <c r="B34" s="6">
        <v>267.05</v>
      </c>
      <c r="C34" s="102">
        <v>234.93</v>
      </c>
      <c r="D34" s="102">
        <v>0</v>
      </c>
      <c r="E34" s="6">
        <v>32.119999999999997</v>
      </c>
      <c r="F34" s="108"/>
      <c r="G34" s="6">
        <v>642.67999999999995</v>
      </c>
      <c r="H34" s="102">
        <v>198.14</v>
      </c>
      <c r="I34" s="102">
        <v>288.02999999999997</v>
      </c>
      <c r="J34" s="102">
        <v>73.08</v>
      </c>
      <c r="K34" s="6">
        <v>83.43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2146.06</v>
      </c>
      <c r="H36" s="102">
        <v>494.69</v>
      </c>
      <c r="I36" s="102">
        <v>251.85</v>
      </c>
      <c r="J36" s="102">
        <v>912.99</v>
      </c>
      <c r="K36" s="6">
        <v>486.52</v>
      </c>
    </row>
    <row r="37" spans="1:11" ht="16.5" customHeight="1" x14ac:dyDescent="0.3">
      <c r="A37" s="47" t="s">
        <v>77</v>
      </c>
      <c r="B37" s="103">
        <v>56365.8497817186</v>
      </c>
      <c r="C37" s="97">
        <v>23561.935812220501</v>
      </c>
      <c r="D37" s="97">
        <v>14891.833023142901</v>
      </c>
      <c r="E37" s="103">
        <v>1018.08094635513</v>
      </c>
      <c r="F37" s="109"/>
      <c r="G37" s="103">
        <v>18635.064108760002</v>
      </c>
      <c r="H37" s="97">
        <v>1233.9791</v>
      </c>
      <c r="I37" s="97">
        <v>641.77200000000005</v>
      </c>
      <c r="J37" s="97">
        <v>7128.4900087599999</v>
      </c>
      <c r="K37" s="103">
        <v>643.81299999999999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8H7riXGEDwsoR3FGCoR9x5ZExpZDWa1mQlc72Kw/ulHrHSGzoBoPHrHLQW+0vk/Wcg0ozdj2yTMDiAof+ENRbg==" saltValue="QeZ2pKFxvuBzCWD3WOCdIQ==" spinCount="100000" sheet="1" objects="1" scenarios="1"/>
  <mergeCells count="1">
    <mergeCell ref="A1:B1"/>
  </mergeCells>
  <conditionalFormatting sqref="B8:K37">
    <cfRule type="cellIs" dxfId="366" priority="7" operator="between">
      <formula>0</formula>
      <formula>0.1</formula>
    </cfRule>
    <cfRule type="cellIs" dxfId="365" priority="8" operator="lessThan">
      <formula>0</formula>
    </cfRule>
    <cfRule type="cellIs" dxfId="364" priority="9" operator="greaterThanOrEqual">
      <formula>0.1</formula>
    </cfRule>
  </conditionalFormatting>
  <conditionalFormatting sqref="A1:XFD6 A38:XFD1048576 B8:XFD37 A7 F7 L7:XFD7">
    <cfRule type="cellIs" dxfId="363" priority="6" operator="between">
      <formula>-0.1</formula>
      <formula>0</formula>
    </cfRule>
  </conditionalFormatting>
  <conditionalFormatting sqref="A8:A37">
    <cfRule type="cellIs" dxfId="362" priority="5" operator="between">
      <formula>-0.1</formula>
      <formula>0</formula>
    </cfRule>
  </conditionalFormatting>
  <conditionalFormatting sqref="B7:C7">
    <cfRule type="cellIs" dxfId="361" priority="4" operator="between">
      <formula>-0.1</formula>
      <formula>0</formula>
    </cfRule>
  </conditionalFormatting>
  <conditionalFormatting sqref="G7:H7">
    <cfRule type="cellIs" dxfId="360" priority="3" operator="between">
      <formula>-0.1</formula>
      <formula>0</formula>
    </cfRule>
  </conditionalFormatting>
  <conditionalFormatting sqref="D7:E7">
    <cfRule type="cellIs" dxfId="359" priority="2" operator="between">
      <formula>-0.1</formula>
      <formula>0</formula>
    </cfRule>
  </conditionalFormatting>
  <conditionalFormatting sqref="I7:K7">
    <cfRule type="cellIs" dxfId="3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activeCell="E19" sqref="E19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Contents'!B28</f>
        <v>Table 1.12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2018:Q1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99558.331000000006</v>
      </c>
      <c r="C8" s="102">
        <v>12208.179</v>
      </c>
      <c r="D8" s="102">
        <v>28740.167000000001</v>
      </c>
      <c r="E8" s="102">
        <v>47111.088000000003</v>
      </c>
      <c r="F8" s="102">
        <v>0</v>
      </c>
      <c r="G8" s="102">
        <v>634.31200000000001</v>
      </c>
      <c r="H8" s="102">
        <v>3073.4670000000001</v>
      </c>
      <c r="I8" s="102">
        <v>7644.1729999999998</v>
      </c>
      <c r="J8" s="6">
        <v>146.94499999999999</v>
      </c>
    </row>
    <row r="9" spans="1:10" ht="16.5" customHeight="1" x14ac:dyDescent="0.3">
      <c r="A9" s="46" t="s">
        <v>224</v>
      </c>
      <c r="B9" s="100">
        <v>34743.261712434003</v>
      </c>
      <c r="C9" s="94">
        <v>1071.142215132</v>
      </c>
      <c r="D9" s="94">
        <v>3141.9255213719998</v>
      </c>
      <c r="E9" s="94">
        <v>6763.8048391980001</v>
      </c>
      <c r="F9" s="94">
        <v>629.73210880800002</v>
      </c>
      <c r="G9" s="94">
        <v>3284.5030733459998</v>
      </c>
      <c r="H9" s="94">
        <v>0</v>
      </c>
      <c r="I9" s="94">
        <v>0</v>
      </c>
      <c r="J9" s="100">
        <v>19852.153954578</v>
      </c>
    </row>
    <row r="10" spans="1:10" ht="16.5" customHeight="1" x14ac:dyDescent="0.3">
      <c r="A10" s="46" t="s">
        <v>225</v>
      </c>
      <c r="B10" s="6">
        <v>8.86</v>
      </c>
      <c r="C10" s="102">
        <v>0</v>
      </c>
      <c r="D10" s="102">
        <v>0</v>
      </c>
      <c r="E10" s="102">
        <v>8.86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438.33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10.83</v>
      </c>
      <c r="J11" s="100">
        <v>427.5</v>
      </c>
    </row>
    <row r="12" spans="1:10" ht="16.5" customHeight="1" x14ac:dyDescent="0.3">
      <c r="A12" s="46" t="s">
        <v>227</v>
      </c>
      <c r="B12" s="6">
        <v>3437</v>
      </c>
      <c r="C12" s="102">
        <v>1230</v>
      </c>
      <c r="D12" s="102">
        <v>80</v>
      </c>
      <c r="E12" s="102">
        <v>400</v>
      </c>
      <c r="F12" s="102">
        <v>0</v>
      </c>
      <c r="G12" s="102">
        <v>0</v>
      </c>
      <c r="H12" s="102">
        <v>0</v>
      </c>
      <c r="I12" s="102">
        <v>1156</v>
      </c>
      <c r="J12" s="6">
        <v>571</v>
      </c>
    </row>
    <row r="13" spans="1:10" ht="16.5" customHeight="1" x14ac:dyDescent="0.3">
      <c r="A13" s="46" t="s">
        <v>228</v>
      </c>
      <c r="B13" s="100">
        <v>982.51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982.51</v>
      </c>
      <c r="J13" s="100">
        <v>0</v>
      </c>
    </row>
    <row r="14" spans="1:10" ht="16.5" customHeight="1" x14ac:dyDescent="0.3">
      <c r="A14" s="46" t="s">
        <v>229</v>
      </c>
      <c r="B14" s="6">
        <v>164894.35</v>
      </c>
      <c r="C14" s="102">
        <v>67263.490000000005</v>
      </c>
      <c r="D14" s="102">
        <v>67398.98</v>
      </c>
      <c r="E14" s="102">
        <v>24888.06</v>
      </c>
      <c r="F14" s="102">
        <v>9.61</v>
      </c>
      <c r="G14" s="102">
        <v>0</v>
      </c>
      <c r="H14" s="102">
        <v>1423.39</v>
      </c>
      <c r="I14" s="102">
        <v>0</v>
      </c>
      <c r="J14" s="6">
        <v>3910.81</v>
      </c>
    </row>
    <row r="15" spans="1:10" ht="16.5" customHeight="1" x14ac:dyDescent="0.3">
      <c r="A15" s="46" t="s">
        <v>230</v>
      </c>
      <c r="B15" s="100">
        <v>13045.683300000001</v>
      </c>
      <c r="C15" s="94">
        <v>2856.9970950000002</v>
      </c>
      <c r="D15" s="94">
        <v>1629.1914280000001</v>
      </c>
      <c r="E15" s="94">
        <v>4715.2205119999999</v>
      </c>
      <c r="F15" s="94">
        <v>203.16122970000001</v>
      </c>
      <c r="G15" s="94">
        <v>0</v>
      </c>
      <c r="H15" s="94">
        <v>0</v>
      </c>
      <c r="I15" s="94">
        <v>17.746882070000002</v>
      </c>
      <c r="J15" s="100">
        <v>3623.366156</v>
      </c>
    </row>
    <row r="16" spans="1:10" ht="16.5" customHeight="1" x14ac:dyDescent="0.3">
      <c r="A16" s="46" t="s">
        <v>231</v>
      </c>
      <c r="B16" s="6">
        <v>1043812</v>
      </c>
      <c r="C16" s="102">
        <v>102194</v>
      </c>
      <c r="D16" s="102">
        <v>136434</v>
      </c>
      <c r="E16" s="102">
        <v>173802</v>
      </c>
      <c r="F16" s="102">
        <v>42738</v>
      </c>
      <c r="G16" s="102">
        <v>18438</v>
      </c>
      <c r="H16" s="102">
        <v>0</v>
      </c>
      <c r="I16" s="102">
        <v>139200</v>
      </c>
      <c r="J16" s="6">
        <v>431006</v>
      </c>
    </row>
    <row r="17" spans="1:10" ht="16.5" customHeight="1" x14ac:dyDescent="0.3">
      <c r="A17" s="46" t="s">
        <v>232</v>
      </c>
      <c r="B17" s="100">
        <v>1665596.5379999999</v>
      </c>
      <c r="C17" s="94">
        <v>109763.326</v>
      </c>
      <c r="D17" s="94">
        <v>390260.05499999999</v>
      </c>
      <c r="E17" s="94">
        <v>836651.37199999997</v>
      </c>
      <c r="F17" s="94">
        <v>5329.6109999999999</v>
      </c>
      <c r="G17" s="94">
        <v>0</v>
      </c>
      <c r="H17" s="94">
        <v>2394.4250000000002</v>
      </c>
      <c r="I17" s="94">
        <v>171082.739</v>
      </c>
      <c r="J17" s="100">
        <v>150115.01</v>
      </c>
    </row>
    <row r="18" spans="1:10" ht="16.5" customHeight="1" x14ac:dyDescent="0.3">
      <c r="A18" s="46" t="s">
        <v>233</v>
      </c>
      <c r="B18" s="6">
        <v>2983.5880000000002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2982.4090000000001</v>
      </c>
      <c r="J18" s="6">
        <v>1.179</v>
      </c>
    </row>
    <row r="19" spans="1:10" ht="16.5" customHeight="1" x14ac:dyDescent="0.3">
      <c r="A19" s="46" t="s">
        <v>234</v>
      </c>
      <c r="B19" s="100">
        <v>18276.169999999998</v>
      </c>
      <c r="C19" s="94">
        <v>1248.71</v>
      </c>
      <c r="D19" s="94">
        <v>3296.26</v>
      </c>
      <c r="E19" s="94">
        <v>3133.72</v>
      </c>
      <c r="F19" s="94">
        <v>2006.88</v>
      </c>
      <c r="G19" s="94">
        <v>538.19000000000005</v>
      </c>
      <c r="H19" s="94">
        <v>3505.95</v>
      </c>
      <c r="I19" s="94">
        <v>3801.93</v>
      </c>
      <c r="J19" s="100">
        <v>744.53</v>
      </c>
    </row>
    <row r="20" spans="1:10" ht="16.5" customHeight="1" x14ac:dyDescent="0.3">
      <c r="A20" s="46" t="s">
        <v>235</v>
      </c>
      <c r="B20" s="6">
        <v>591851.69838125003</v>
      </c>
      <c r="C20" s="102">
        <v>0</v>
      </c>
      <c r="D20" s="102">
        <v>0</v>
      </c>
      <c r="E20" s="102">
        <v>0</v>
      </c>
      <c r="F20" s="102">
        <v>5761.4812812299997</v>
      </c>
      <c r="G20" s="102">
        <v>0</v>
      </c>
      <c r="H20" s="102">
        <v>0</v>
      </c>
      <c r="I20" s="102">
        <v>13777.621865839999</v>
      </c>
      <c r="J20" s="6">
        <v>572312.59523417999</v>
      </c>
    </row>
    <row r="21" spans="1:10" ht="16.5" customHeight="1" x14ac:dyDescent="0.3">
      <c r="A21" s="46" t="s">
        <v>236</v>
      </c>
      <c r="B21" s="100">
        <v>60954.05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116.25</v>
      </c>
      <c r="I21" s="94">
        <v>43846</v>
      </c>
      <c r="J21" s="100">
        <v>16991.8</v>
      </c>
    </row>
    <row r="22" spans="1:10" ht="16.5" customHeight="1" x14ac:dyDescent="0.3">
      <c r="A22" s="46" t="s">
        <v>237</v>
      </c>
      <c r="B22" s="6">
        <v>16958.849999999999</v>
      </c>
      <c r="C22" s="102">
        <v>1188.3699999999999</v>
      </c>
      <c r="D22" s="102">
        <v>1135.22</v>
      </c>
      <c r="E22" s="102">
        <v>9880.23</v>
      </c>
      <c r="F22" s="102">
        <v>0</v>
      </c>
      <c r="G22" s="102">
        <v>0</v>
      </c>
      <c r="H22" s="102">
        <v>124.01</v>
      </c>
      <c r="I22" s="102">
        <v>69.930000000000007</v>
      </c>
      <c r="J22" s="6">
        <v>4561.09</v>
      </c>
    </row>
    <row r="23" spans="1:10" ht="16.5" customHeight="1" x14ac:dyDescent="0.3">
      <c r="A23" s="46" t="s">
        <v>238</v>
      </c>
      <c r="B23" s="100">
        <v>675655</v>
      </c>
      <c r="C23" s="94">
        <v>61631</v>
      </c>
      <c r="D23" s="94">
        <v>106159</v>
      </c>
      <c r="E23" s="94">
        <v>181530</v>
      </c>
      <c r="F23" s="94">
        <v>19687</v>
      </c>
      <c r="G23" s="94">
        <v>0</v>
      </c>
      <c r="H23" s="94">
        <v>0</v>
      </c>
      <c r="I23" s="94">
        <v>60675</v>
      </c>
      <c r="J23" s="100">
        <v>245973</v>
      </c>
    </row>
    <row r="24" spans="1:10" ht="16.5" customHeight="1" x14ac:dyDescent="0.3">
      <c r="A24" s="46" t="s">
        <v>239</v>
      </c>
      <c r="B24" s="6">
        <v>8007.1133891049003</v>
      </c>
      <c r="C24" s="102">
        <v>1906.6161962599999</v>
      </c>
      <c r="D24" s="102">
        <v>686.89686300000005</v>
      </c>
      <c r="E24" s="102">
        <v>109.31387134000001</v>
      </c>
      <c r="F24" s="102">
        <v>0</v>
      </c>
      <c r="G24" s="102">
        <v>0</v>
      </c>
      <c r="H24" s="102">
        <v>13.512</v>
      </c>
      <c r="I24" s="102">
        <v>304.97002713254301</v>
      </c>
      <c r="J24" s="6">
        <v>4985.8044313723603</v>
      </c>
    </row>
    <row r="25" spans="1:10" ht="16.5" customHeight="1" x14ac:dyDescent="0.3">
      <c r="A25" s="46" t="s">
        <v>240</v>
      </c>
      <c r="B25" s="100">
        <v>787195</v>
      </c>
      <c r="C25" s="94">
        <v>298495</v>
      </c>
      <c r="D25" s="94">
        <v>211230</v>
      </c>
      <c r="E25" s="94">
        <v>14724</v>
      </c>
      <c r="F25" s="94">
        <v>0</v>
      </c>
      <c r="G25" s="94">
        <v>0</v>
      </c>
      <c r="H25" s="94">
        <v>0</v>
      </c>
      <c r="I25" s="94">
        <v>106211</v>
      </c>
      <c r="J25" s="100">
        <v>156535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42265.68</v>
      </c>
      <c r="C27" s="94">
        <v>1833.54</v>
      </c>
      <c r="D27" s="94">
        <v>5785.47</v>
      </c>
      <c r="E27" s="94">
        <v>3339.79</v>
      </c>
      <c r="F27" s="94">
        <v>2133.12</v>
      </c>
      <c r="G27" s="94">
        <v>0</v>
      </c>
      <c r="H27" s="94">
        <v>2490.36</v>
      </c>
      <c r="I27" s="94">
        <v>596.4</v>
      </c>
      <c r="J27" s="100">
        <v>26087</v>
      </c>
    </row>
    <row r="28" spans="1:10" ht="16.5" customHeight="1" x14ac:dyDescent="0.3">
      <c r="A28" s="46" t="s">
        <v>243</v>
      </c>
      <c r="B28" s="6">
        <v>14189.404322709999</v>
      </c>
      <c r="C28" s="102">
        <v>1.8041854900000001</v>
      </c>
      <c r="D28" s="102">
        <v>55.10396583</v>
      </c>
      <c r="E28" s="102">
        <v>18.82458974</v>
      </c>
      <c r="F28" s="102">
        <v>248.34948675999999</v>
      </c>
      <c r="G28" s="102">
        <v>73.550349060000002</v>
      </c>
      <c r="H28" s="102">
        <v>12.131588369999999</v>
      </c>
      <c r="I28" s="102">
        <v>10837.4887899</v>
      </c>
      <c r="J28" s="6">
        <v>2942.1513675599999</v>
      </c>
    </row>
    <row r="29" spans="1:10" ht="16.5" customHeight="1" x14ac:dyDescent="0.3">
      <c r="A29" s="46" t="s">
        <v>244</v>
      </c>
      <c r="B29" s="100">
        <v>4299.6499999999996</v>
      </c>
      <c r="C29" s="94">
        <v>19.12</v>
      </c>
      <c r="D29" s="94">
        <v>0</v>
      </c>
      <c r="E29" s="94">
        <v>31.36</v>
      </c>
      <c r="F29" s="94">
        <v>0</v>
      </c>
      <c r="G29" s="94">
        <v>0</v>
      </c>
      <c r="H29" s="94">
        <v>92.79</v>
      </c>
      <c r="I29" s="94">
        <v>0</v>
      </c>
      <c r="J29" s="100">
        <v>4156.38</v>
      </c>
    </row>
    <row r="30" spans="1:10" ht="16.5" customHeight="1" x14ac:dyDescent="0.3">
      <c r="A30" s="46" t="s">
        <v>245</v>
      </c>
      <c r="B30" s="6">
        <v>1633.9079999999999</v>
      </c>
      <c r="C30" s="102">
        <v>0</v>
      </c>
      <c r="D30" s="102">
        <v>8.0679999999999996</v>
      </c>
      <c r="E30" s="102">
        <v>336.14</v>
      </c>
      <c r="F30" s="102">
        <v>114.139</v>
      </c>
      <c r="G30" s="102">
        <v>0</v>
      </c>
      <c r="H30" s="102">
        <v>0</v>
      </c>
      <c r="I30" s="102">
        <v>1175.5609999999999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68248</v>
      </c>
      <c r="C32" s="102">
        <v>8317</v>
      </c>
      <c r="D32" s="102">
        <v>14726</v>
      </c>
      <c r="E32" s="102">
        <v>22836</v>
      </c>
      <c r="F32" s="102">
        <v>0</v>
      </c>
      <c r="G32" s="102">
        <v>19455</v>
      </c>
      <c r="H32" s="102">
        <v>502</v>
      </c>
      <c r="I32" s="102">
        <v>361</v>
      </c>
      <c r="J32" s="6">
        <v>2051</v>
      </c>
    </row>
    <row r="33" spans="1:10" ht="16.5" customHeight="1" x14ac:dyDescent="0.3">
      <c r="A33" s="46" t="s">
        <v>248</v>
      </c>
      <c r="B33" s="100">
        <v>20803.72</v>
      </c>
      <c r="C33" s="94">
        <v>6390.8</v>
      </c>
      <c r="D33" s="94">
        <v>1424.85</v>
      </c>
      <c r="E33" s="94">
        <v>8265.5</v>
      </c>
      <c r="F33" s="94">
        <v>100.8</v>
      </c>
      <c r="G33" s="94">
        <v>0</v>
      </c>
      <c r="H33" s="94">
        <v>1478.61</v>
      </c>
      <c r="I33" s="94">
        <v>0</v>
      </c>
      <c r="J33" s="100">
        <v>3143.16</v>
      </c>
    </row>
    <row r="34" spans="1:10" ht="16.5" customHeight="1" x14ac:dyDescent="0.3">
      <c r="A34" s="46" t="s">
        <v>249</v>
      </c>
      <c r="B34" s="6">
        <v>101283.07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31641.25</v>
      </c>
      <c r="J34" s="6">
        <v>69641.820000000007</v>
      </c>
    </row>
    <row r="35" spans="1:10" ht="16.5" customHeight="1" x14ac:dyDescent="0.3">
      <c r="A35" s="46" t="s">
        <v>250</v>
      </c>
      <c r="B35" s="100">
        <v>13964.51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13314.46</v>
      </c>
      <c r="J35" s="100">
        <v>650.04999999999995</v>
      </c>
    </row>
    <row r="36" spans="1:10" ht="16.5" customHeight="1" x14ac:dyDescent="0.3">
      <c r="A36" s="46" t="s">
        <v>251</v>
      </c>
      <c r="B36" s="6">
        <v>416818.43</v>
      </c>
      <c r="C36" s="102">
        <v>58690.48</v>
      </c>
      <c r="D36" s="102">
        <v>15746.72</v>
      </c>
      <c r="E36" s="102">
        <v>105408.53</v>
      </c>
      <c r="F36" s="102">
        <v>100.44</v>
      </c>
      <c r="G36" s="102">
        <v>59.41</v>
      </c>
      <c r="H36" s="102">
        <v>3219.95</v>
      </c>
      <c r="I36" s="102">
        <v>29341.86</v>
      </c>
      <c r="J36" s="6">
        <v>204251.03</v>
      </c>
    </row>
    <row r="37" spans="1:10" ht="16.5" customHeight="1" x14ac:dyDescent="0.3">
      <c r="A37" s="47" t="s">
        <v>77</v>
      </c>
      <c r="B37" s="103">
        <v>5871904.7061054902</v>
      </c>
      <c r="C37" s="97">
        <v>736309.57469188201</v>
      </c>
      <c r="D37" s="97">
        <v>987937.90777820104</v>
      </c>
      <c r="E37" s="97">
        <v>1443953.8138122701</v>
      </c>
      <c r="F37" s="97">
        <v>79062.324106497894</v>
      </c>
      <c r="G37" s="97">
        <v>42482.965422406</v>
      </c>
      <c r="H37" s="97">
        <v>18446.845588370001</v>
      </c>
      <c r="I37" s="97">
        <v>639030.87956494198</v>
      </c>
      <c r="J37" s="103">
        <v>1924680.37514369</v>
      </c>
    </row>
  </sheetData>
  <sheetProtection algorithmName="SHA-512" hashValue="+3N8oylYV5oZ8jXzikKaNPbBZyKTHEynhU+2+JuQJ1oBHbB3uItG1d3cP97Tpw7PYfSx2ECKvPSqk4+e2TVc4w==" saltValue="Q2xFApgsf39r5HH5CGwx8A==" spinCount="100000" sheet="1" objects="1" scenarios="1"/>
  <mergeCells count="1">
    <mergeCell ref="A1:B1"/>
  </mergeCells>
  <conditionalFormatting sqref="B8:J37">
    <cfRule type="cellIs" dxfId="357" priority="5" operator="between">
      <formula>0</formula>
      <formula>0.1</formula>
    </cfRule>
    <cfRule type="cellIs" dxfId="356" priority="6" operator="lessThan">
      <formula>0</formula>
    </cfRule>
    <cfRule type="cellIs" dxfId="355" priority="7" operator="greaterThanOrEqual">
      <formula>0.1</formula>
    </cfRule>
  </conditionalFormatting>
  <conditionalFormatting sqref="A1:XFD6 A38:XFD1048576 B8:XFD37 A7 K7:XFD7">
    <cfRule type="cellIs" dxfId="354" priority="4" operator="between">
      <formula>-0.1</formula>
      <formula>0</formula>
    </cfRule>
  </conditionalFormatting>
  <conditionalFormatting sqref="A8:A37">
    <cfRule type="cellIs" dxfId="353" priority="3" operator="between">
      <formula>-0.1</formula>
      <formula>0</formula>
    </cfRule>
  </conditionalFormatting>
  <conditionalFormatting sqref="B7:C7">
    <cfRule type="cellIs" dxfId="352" priority="2" operator="between">
      <formula>-0.1</formula>
      <formula>0</formula>
    </cfRule>
  </conditionalFormatting>
  <conditionalFormatting sqref="D7:J7">
    <cfRule type="cellIs" dxfId="35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activeCell="B17" sqref="B1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Contents'!B29</f>
        <v>Table 1.13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2018:Q1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146.94499999999999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146.94499999999999</v>
      </c>
      <c r="K8" s="108" t="e">
        <v>#REF!</v>
      </c>
      <c r="L8" s="105">
        <v>146.94499999999999</v>
      </c>
      <c r="M8" s="104">
        <v>0</v>
      </c>
    </row>
    <row r="9" spans="1:13" ht="16.5" customHeight="1" x14ac:dyDescent="0.3">
      <c r="A9" s="46" t="s">
        <v>224</v>
      </c>
      <c r="B9" s="100">
        <v>19852.153954578</v>
      </c>
      <c r="C9" s="94">
        <v>0</v>
      </c>
      <c r="D9" s="94">
        <v>0</v>
      </c>
      <c r="E9" s="94">
        <v>0</v>
      </c>
      <c r="F9" s="94">
        <v>19622.306901516</v>
      </c>
      <c r="G9" s="94">
        <v>0</v>
      </c>
      <c r="H9" s="94">
        <v>137.65385356799999</v>
      </c>
      <c r="I9" s="94">
        <v>0</v>
      </c>
      <c r="J9" s="100">
        <v>92.193199493999998</v>
      </c>
      <c r="K9" s="108"/>
      <c r="L9" s="93">
        <v>19714.500101009999</v>
      </c>
      <c r="M9" s="95">
        <v>137.65385356799999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226</v>
      </c>
      <c r="B11" s="100">
        <v>427.5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227</v>
      </c>
      <c r="B12" s="6">
        <v>571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307</v>
      </c>
      <c r="I12" s="102">
        <v>88</v>
      </c>
      <c r="J12" s="6">
        <v>176</v>
      </c>
      <c r="K12" s="108" t="e">
        <v>#REF!</v>
      </c>
      <c r="L12" s="105">
        <v>2987</v>
      </c>
      <c r="M12" s="104">
        <v>450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229</v>
      </c>
      <c r="B14" s="6">
        <v>3910.81</v>
      </c>
      <c r="C14" s="102">
        <v>0</v>
      </c>
      <c r="D14" s="102">
        <v>0</v>
      </c>
      <c r="E14" s="102">
        <v>0</v>
      </c>
      <c r="F14" s="102">
        <v>0</v>
      </c>
      <c r="G14" s="102">
        <v>240.32</v>
      </c>
      <c r="H14" s="102">
        <v>146.94999999999999</v>
      </c>
      <c r="I14" s="102">
        <v>2546.21</v>
      </c>
      <c r="J14" s="6">
        <v>977.35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230</v>
      </c>
      <c r="B15" s="100">
        <v>3623.366156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231</v>
      </c>
      <c r="B16" s="6">
        <v>431006</v>
      </c>
      <c r="C16" s="102">
        <v>0</v>
      </c>
      <c r="D16" s="102">
        <v>0</v>
      </c>
      <c r="E16" s="102">
        <v>0</v>
      </c>
      <c r="F16" s="102">
        <v>128350</v>
      </c>
      <c r="G16" s="102">
        <v>229000</v>
      </c>
      <c r="H16" s="102">
        <v>66850</v>
      </c>
      <c r="I16" s="102">
        <v>6806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232</v>
      </c>
      <c r="B17" s="100">
        <v>150115.01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28.827000000000002</v>
      </c>
      <c r="I17" s="94">
        <v>3189.0810000000001</v>
      </c>
      <c r="J17" s="100">
        <v>146897.10200000001</v>
      </c>
      <c r="K17" s="108"/>
      <c r="L17" s="93">
        <v>150086.18299999999</v>
      </c>
      <c r="M17" s="95">
        <v>28.827000000000002</v>
      </c>
    </row>
    <row r="18" spans="1:13" ht="16.5" customHeight="1" x14ac:dyDescent="0.3">
      <c r="A18" s="46" t="s">
        <v>233</v>
      </c>
      <c r="B18" s="6">
        <v>1.179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1.179</v>
      </c>
      <c r="K18" s="108" t="e">
        <v>#REF!</v>
      </c>
      <c r="L18" s="105">
        <v>0</v>
      </c>
      <c r="M18" s="104">
        <v>1.179</v>
      </c>
    </row>
    <row r="19" spans="1:13" ht="16.5" customHeight="1" x14ac:dyDescent="0.3">
      <c r="A19" s="46" t="s">
        <v>234</v>
      </c>
      <c r="B19" s="100">
        <v>744.53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93.26</v>
      </c>
      <c r="J19" s="100">
        <v>651.27</v>
      </c>
      <c r="K19" s="108"/>
      <c r="L19" s="93">
        <v>744.53</v>
      </c>
      <c r="M19" s="95">
        <v>0</v>
      </c>
    </row>
    <row r="20" spans="1:13" ht="16.5" customHeight="1" x14ac:dyDescent="0.3">
      <c r="A20" s="46" t="s">
        <v>235</v>
      </c>
      <c r="B20" s="6">
        <v>572312.59523417999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236</v>
      </c>
      <c r="B21" s="100">
        <v>16991.8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2770.8</v>
      </c>
      <c r="J21" s="100">
        <v>14221</v>
      </c>
      <c r="K21" s="108"/>
      <c r="L21" s="93">
        <v>2770.8</v>
      </c>
      <c r="M21" s="95">
        <v>14221</v>
      </c>
    </row>
    <row r="22" spans="1:13" ht="16.5" customHeight="1" x14ac:dyDescent="0.3">
      <c r="A22" s="46" t="s">
        <v>237</v>
      </c>
      <c r="B22" s="6">
        <v>4561.09</v>
      </c>
      <c r="C22" s="102">
        <v>0</v>
      </c>
      <c r="D22" s="102">
        <v>0</v>
      </c>
      <c r="E22" s="102">
        <v>0</v>
      </c>
      <c r="F22" s="102">
        <v>0</v>
      </c>
      <c r="G22" s="102">
        <v>53.33</v>
      </c>
      <c r="H22" s="102">
        <v>63.84</v>
      </c>
      <c r="I22" s="102">
        <v>679.26</v>
      </c>
      <c r="J22" s="6">
        <v>3764.64</v>
      </c>
      <c r="K22" s="108" t="e">
        <v>#REF!</v>
      </c>
      <c r="L22" s="105">
        <v>3757.18</v>
      </c>
      <c r="M22" s="104">
        <v>7.46</v>
      </c>
    </row>
    <row r="23" spans="1:13" ht="16.5" customHeight="1" x14ac:dyDescent="0.3">
      <c r="A23" s="46" t="s">
        <v>238</v>
      </c>
      <c r="B23" s="100">
        <v>245973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78152</v>
      </c>
      <c r="I23" s="94">
        <v>0</v>
      </c>
      <c r="J23" s="100">
        <v>167821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239</v>
      </c>
      <c r="B24" s="6">
        <v>4985.8044313723603</v>
      </c>
      <c r="C24" s="102">
        <v>0</v>
      </c>
      <c r="D24" s="102">
        <v>1.7506248200000001</v>
      </c>
      <c r="E24" s="102">
        <v>0</v>
      </c>
      <c r="F24" s="102">
        <v>0</v>
      </c>
      <c r="G24" s="102">
        <v>0</v>
      </c>
      <c r="H24" s="102">
        <v>638.34720626235901</v>
      </c>
      <c r="I24" s="102">
        <v>167.50471195</v>
      </c>
      <c r="J24" s="6">
        <v>4178.2018883399996</v>
      </c>
      <c r="K24" s="108" t="e">
        <v>#REF!</v>
      </c>
      <c r="L24" s="105">
        <v>4622.8664323723597</v>
      </c>
      <c r="M24" s="104">
        <v>362.93799899999999</v>
      </c>
    </row>
    <row r="25" spans="1:13" ht="16.5" customHeight="1" x14ac:dyDescent="0.3">
      <c r="A25" s="46" t="s">
        <v>240</v>
      </c>
      <c r="B25" s="100">
        <v>156535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40378</v>
      </c>
      <c r="I25" s="94">
        <v>22697</v>
      </c>
      <c r="J25" s="100">
        <v>93460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242</v>
      </c>
      <c r="B27" s="100">
        <v>26087</v>
      </c>
      <c r="C27" s="94">
        <v>0</v>
      </c>
      <c r="D27" s="94">
        <v>0</v>
      </c>
      <c r="E27" s="94">
        <v>0</v>
      </c>
      <c r="F27" s="94">
        <v>0</v>
      </c>
      <c r="G27" s="94">
        <v>1290.8399999999999</v>
      </c>
      <c r="H27" s="94">
        <v>24745.21</v>
      </c>
      <c r="I27" s="94">
        <v>0</v>
      </c>
      <c r="J27" s="100">
        <v>50.96</v>
      </c>
      <c r="K27" s="108"/>
      <c r="L27" s="93">
        <v>0</v>
      </c>
      <c r="M27" s="95">
        <v>0</v>
      </c>
    </row>
    <row r="28" spans="1:13" ht="16.5" customHeight="1" x14ac:dyDescent="0.3">
      <c r="A28" s="46" t="s">
        <v>243</v>
      </c>
      <c r="B28" s="6">
        <v>2942.1513675599999</v>
      </c>
      <c r="C28" s="102">
        <v>0</v>
      </c>
      <c r="D28" s="102">
        <v>0</v>
      </c>
      <c r="E28" s="102">
        <v>0</v>
      </c>
      <c r="F28" s="102">
        <v>2287.6298589600001</v>
      </c>
      <c r="G28" s="102">
        <v>0</v>
      </c>
      <c r="H28" s="102">
        <v>95.860116140000002</v>
      </c>
      <c r="I28" s="102">
        <v>0</v>
      </c>
      <c r="J28" s="6">
        <v>558.66139246</v>
      </c>
      <c r="K28" s="108" t="e">
        <v>#REF!</v>
      </c>
      <c r="L28" s="105">
        <v>2938.3008996899998</v>
      </c>
      <c r="M28" s="104">
        <v>3.8504678700000001</v>
      </c>
    </row>
    <row r="29" spans="1:13" ht="16.5" customHeight="1" x14ac:dyDescent="0.3">
      <c r="A29" s="46" t="s">
        <v>244</v>
      </c>
      <c r="B29" s="100">
        <v>4156.38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4156.38</v>
      </c>
      <c r="K29" s="108"/>
      <c r="L29" s="93">
        <v>0</v>
      </c>
      <c r="M29" s="95">
        <v>4156.38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247</v>
      </c>
      <c r="B32" s="6">
        <v>2051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2051</v>
      </c>
      <c r="J32" s="6">
        <v>0</v>
      </c>
      <c r="K32" s="108" t="e">
        <v>#REF!</v>
      </c>
      <c r="L32" s="105">
        <v>2051</v>
      </c>
      <c r="M32" s="104">
        <v>0</v>
      </c>
    </row>
    <row r="33" spans="1:13" ht="16.5" customHeight="1" x14ac:dyDescent="0.3">
      <c r="A33" s="46" t="s">
        <v>248</v>
      </c>
      <c r="B33" s="100">
        <v>3143.16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2469.0700000000002</v>
      </c>
      <c r="J33" s="100">
        <v>674.08</v>
      </c>
      <c r="K33" s="108"/>
      <c r="L33" s="93">
        <v>674.08</v>
      </c>
      <c r="M33" s="95">
        <v>0</v>
      </c>
    </row>
    <row r="34" spans="1:13" ht="16.5" customHeight="1" x14ac:dyDescent="0.3">
      <c r="A34" s="46" t="s">
        <v>249</v>
      </c>
      <c r="B34" s="6">
        <v>69641.820000000007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1150.1500000000001</v>
      </c>
      <c r="J34" s="6">
        <v>68491.67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250</v>
      </c>
      <c r="B35" s="100">
        <v>650.04999999999995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558.46</v>
      </c>
      <c r="I35" s="94">
        <v>0</v>
      </c>
      <c r="J35" s="100">
        <v>91.59</v>
      </c>
      <c r="K35" s="108"/>
      <c r="L35" s="93">
        <v>28.57</v>
      </c>
      <c r="M35" s="95">
        <v>529.89</v>
      </c>
    </row>
    <row r="36" spans="1:13" ht="16.5" customHeight="1" x14ac:dyDescent="0.3">
      <c r="A36" s="46" t="s">
        <v>251</v>
      </c>
      <c r="B36" s="6">
        <v>204251.03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204251.03</v>
      </c>
      <c r="K36" s="108" t="e">
        <v>#REF!</v>
      </c>
      <c r="L36" s="105">
        <v>29397.18</v>
      </c>
      <c r="M36" s="104">
        <v>174853.85</v>
      </c>
    </row>
    <row r="37" spans="1:13" ht="16.5" customHeight="1" x14ac:dyDescent="0.3">
      <c r="A37" s="47" t="s">
        <v>77</v>
      </c>
      <c r="B37" s="103">
        <v>1924680.37514369</v>
      </c>
      <c r="C37" s="97">
        <v>0</v>
      </c>
      <c r="D37" s="97">
        <v>1.7506248200000001</v>
      </c>
      <c r="E37" s="97">
        <v>0</v>
      </c>
      <c r="F37" s="97">
        <v>150259.936760476</v>
      </c>
      <c r="G37" s="97">
        <v>230584.49</v>
      </c>
      <c r="H37" s="97">
        <v>212102.14817597001</v>
      </c>
      <c r="I37" s="97">
        <v>44707.33571195</v>
      </c>
      <c r="J37" s="103">
        <v>710661.25248029397</v>
      </c>
      <c r="K37" s="109"/>
      <c r="L37" s="96">
        <v>219919.13543307199</v>
      </c>
      <c r="M37" s="98">
        <v>194753.028320438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li6P5KbBceOcrnH9YWlsp7EuNCbcA0YXlm5i2JvUC98pRU6ydHgEVlpHnT/eg6Dob7v4tyWPR5gUUDORRhcSA==" saltValue="gsf3hoXfpCS0TZNQsPTJww==" spinCount="100000" sheet="1" objects="1" scenarios="1"/>
  <mergeCells count="1">
    <mergeCell ref="A1:B1"/>
  </mergeCells>
  <conditionalFormatting sqref="B8:M37">
    <cfRule type="cellIs" dxfId="350" priority="8" operator="between">
      <formula>0</formula>
      <formula>0.1</formula>
    </cfRule>
    <cfRule type="cellIs" dxfId="349" priority="9" operator="lessThan">
      <formula>0</formula>
    </cfRule>
    <cfRule type="cellIs" dxfId="348" priority="10" operator="greaterThanOrEqual">
      <formula>0.1</formula>
    </cfRule>
  </conditionalFormatting>
  <conditionalFormatting sqref="A1:XFD6 A38:XFD1048576 B8:XFD37 A7 K7 N7:XFD7">
    <cfRule type="cellIs" dxfId="347" priority="6" operator="between">
      <formula>-0.1</formula>
      <formula>0</formula>
    </cfRule>
  </conditionalFormatting>
  <conditionalFormatting sqref="A8:A37">
    <cfRule type="cellIs" dxfId="346" priority="5" operator="between">
      <formula>-0.1</formula>
      <formula>0</formula>
    </cfRule>
  </conditionalFormatting>
  <conditionalFormatting sqref="B7:C7">
    <cfRule type="cellIs" dxfId="345" priority="4" operator="between">
      <formula>-0.1</formula>
      <formula>0</formula>
    </cfRule>
  </conditionalFormatting>
  <conditionalFormatting sqref="D7:J7">
    <cfRule type="cellIs" dxfId="344" priority="3" operator="between">
      <formula>-0.1</formula>
      <formula>0</formula>
    </cfRule>
  </conditionalFormatting>
  <conditionalFormatting sqref="L7">
    <cfRule type="cellIs" dxfId="343" priority="2" operator="between">
      <formula>-0.1</formula>
      <formula>0</formula>
    </cfRule>
  </conditionalFormatting>
  <conditionalFormatting sqref="M7">
    <cfRule type="cellIs" dxfId="34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activeCell="G22" sqref="G22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Contents'!B30</f>
        <v>Table 1.14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Contents'!A30&amp;", "&amp;'Table of Contents'!A3</f>
        <v>AIF: Total Net Assets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13907.788</v>
      </c>
      <c r="H8" s="102">
        <v>4174.1490000000003</v>
      </c>
      <c r="I8" s="102">
        <v>1177.02</v>
      </c>
      <c r="J8" s="102">
        <v>8409.6740000000009</v>
      </c>
      <c r="K8" s="6">
        <v>146.94499999999999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7018.1044202940002</v>
      </c>
      <c r="H9" s="94">
        <v>349.76672497800001</v>
      </c>
      <c r="I9" s="94">
        <v>260.52313108800001</v>
      </c>
      <c r="J9" s="94">
        <v>6407.8145642279997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22774.92</v>
      </c>
      <c r="H14" s="102">
        <v>2179.9699999999998</v>
      </c>
      <c r="I14" s="102">
        <v>1937.49</v>
      </c>
      <c r="J14" s="102">
        <v>18512.560000000001</v>
      </c>
      <c r="K14" s="6">
        <v>144.88999999999999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2447.0648890000002</v>
      </c>
      <c r="H15" s="94">
        <v>1264.71019</v>
      </c>
      <c r="I15" s="94">
        <v>1182.354699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78023</v>
      </c>
      <c r="H17" s="94">
        <v>580.90700000000004</v>
      </c>
      <c r="I17" s="94">
        <v>0</v>
      </c>
      <c r="J17" s="94">
        <v>72254.39</v>
      </c>
      <c r="K17" s="100">
        <v>5187.7030000000004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5.31</v>
      </c>
      <c r="C19" s="94">
        <v>5.31</v>
      </c>
      <c r="D19" s="94">
        <v>0</v>
      </c>
      <c r="E19" s="100">
        <v>0</v>
      </c>
      <c r="F19" s="108"/>
      <c r="G19" s="100">
        <v>4036.16</v>
      </c>
      <c r="H19" s="94">
        <v>316.94</v>
      </c>
      <c r="I19" s="94">
        <v>100.6</v>
      </c>
      <c r="J19" s="94">
        <v>2307.83</v>
      </c>
      <c r="K19" s="100">
        <v>1310.79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2150.35</v>
      </c>
      <c r="H21" s="94">
        <v>0</v>
      </c>
      <c r="I21" s="94">
        <v>0</v>
      </c>
      <c r="J21" s="94">
        <v>116.25</v>
      </c>
      <c r="K21" s="100">
        <v>2034.1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188.84</v>
      </c>
      <c r="H22" s="102">
        <v>0</v>
      </c>
      <c r="I22" s="102">
        <v>0</v>
      </c>
      <c r="J22" s="102">
        <v>0</v>
      </c>
      <c r="K22" s="6">
        <v>188.84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108852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1227.11416108254</v>
      </c>
      <c r="H24" s="102">
        <v>165.31399999999999</v>
      </c>
      <c r="I24" s="102">
        <v>39.215000000000003</v>
      </c>
      <c r="J24" s="102">
        <v>0</v>
      </c>
      <c r="K24" s="6">
        <v>1022.58516108254</v>
      </c>
    </row>
    <row r="25" spans="1:11" ht="16.5" customHeight="1" x14ac:dyDescent="0.3">
      <c r="A25" s="46" t="s">
        <v>240</v>
      </c>
      <c r="B25" s="100">
        <v>131</v>
      </c>
      <c r="C25" s="94">
        <v>0</v>
      </c>
      <c r="D25" s="94">
        <v>0</v>
      </c>
      <c r="E25" s="100">
        <v>0</v>
      </c>
      <c r="F25" s="108"/>
      <c r="G25" s="100">
        <v>132669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1316.2</v>
      </c>
      <c r="H27" s="94">
        <v>415.79</v>
      </c>
      <c r="I27" s="94">
        <v>352.05</v>
      </c>
      <c r="J27" s="94">
        <v>406.97</v>
      </c>
      <c r="K27" s="100">
        <v>141.38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918.54871199000002</v>
      </c>
      <c r="H28" s="102">
        <v>0</v>
      </c>
      <c r="I28" s="102">
        <v>37.622695829999998</v>
      </c>
      <c r="J28" s="102">
        <v>2.3611852400000002</v>
      </c>
      <c r="K28" s="6">
        <v>878.56483091999996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250.78</v>
      </c>
      <c r="C33" s="94">
        <v>250.78</v>
      </c>
      <c r="D33" s="94">
        <v>0</v>
      </c>
      <c r="E33" s="100">
        <v>0</v>
      </c>
      <c r="F33" s="108"/>
      <c r="G33" s="100">
        <v>8034.84</v>
      </c>
      <c r="H33" s="94">
        <v>3265.05</v>
      </c>
      <c r="I33" s="94">
        <v>478.22</v>
      </c>
      <c r="J33" s="94">
        <v>3554.02</v>
      </c>
      <c r="K33" s="100">
        <v>737.55</v>
      </c>
    </row>
    <row r="34" spans="1:11" ht="16.5" customHeight="1" x14ac:dyDescent="0.3">
      <c r="A34" s="46" t="s">
        <v>249</v>
      </c>
      <c r="B34" s="6">
        <v>9249.5499999999993</v>
      </c>
      <c r="C34" s="102">
        <v>0</v>
      </c>
      <c r="D34" s="102">
        <v>0</v>
      </c>
      <c r="E34" s="6">
        <v>9249.5499999999993</v>
      </c>
      <c r="F34" s="108"/>
      <c r="G34" s="6">
        <v>9018.5</v>
      </c>
      <c r="H34" s="102">
        <v>0</v>
      </c>
      <c r="I34" s="102">
        <v>0</v>
      </c>
      <c r="J34" s="102">
        <v>0</v>
      </c>
      <c r="K34" s="6">
        <v>9018.5</v>
      </c>
    </row>
    <row r="35" spans="1:11" ht="16.5" customHeight="1" x14ac:dyDescent="0.3">
      <c r="A35" s="46" t="s">
        <v>250</v>
      </c>
      <c r="B35" s="100">
        <v>31.45</v>
      </c>
      <c r="C35" s="94">
        <v>0</v>
      </c>
      <c r="D35" s="94">
        <v>0</v>
      </c>
      <c r="E35" s="100">
        <v>0</v>
      </c>
      <c r="F35" s="108"/>
      <c r="G35" s="100">
        <v>356.51</v>
      </c>
      <c r="H35" s="94">
        <v>0</v>
      </c>
      <c r="I35" s="94">
        <v>0</v>
      </c>
      <c r="J35" s="94">
        <v>57.21</v>
      </c>
      <c r="K35" s="100">
        <v>299.31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124966.48</v>
      </c>
      <c r="H36" s="102">
        <v>12220.27</v>
      </c>
      <c r="I36" s="102">
        <v>1723.94</v>
      </c>
      <c r="J36" s="102">
        <v>82803.710000000006</v>
      </c>
      <c r="K36" s="6">
        <v>28218.55</v>
      </c>
    </row>
    <row r="37" spans="1:11" ht="16.5" customHeight="1" x14ac:dyDescent="0.3">
      <c r="A37" s="47" t="s">
        <v>77</v>
      </c>
      <c r="B37" s="103">
        <v>9668.09</v>
      </c>
      <c r="C37" s="97">
        <v>256.08999999999997</v>
      </c>
      <c r="D37" s="97">
        <v>0</v>
      </c>
      <c r="E37" s="103">
        <v>9249.5499999999993</v>
      </c>
      <c r="F37" s="109"/>
      <c r="G37" s="103">
        <v>517905.42018236598</v>
      </c>
      <c r="H37" s="97">
        <v>24932.866914978</v>
      </c>
      <c r="I37" s="97">
        <v>7289.0355259179896</v>
      </c>
      <c r="J37" s="97">
        <v>194832.78974946801</v>
      </c>
      <c r="K37" s="103">
        <v>49329.707992002499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+VwFoIxKOKS8GsBfrqCHnkvUnguHYQHM5ffA1TrBMfLLolPOJhrjmpU1rVqUO4h+AmG0r7/DNK+Gj3GTNoi6A==" saltValue="fyP1LTv2rJvLrGt01JU6RQ==" spinCount="100000" sheet="1" objects="1" scenarios="1"/>
  <mergeCells count="1">
    <mergeCell ref="A1:B1"/>
  </mergeCells>
  <conditionalFormatting sqref="B8:K37">
    <cfRule type="cellIs" dxfId="341" priority="9" operator="between">
      <formula>0</formula>
      <formula>0.1</formula>
    </cfRule>
    <cfRule type="cellIs" dxfId="340" priority="10" operator="lessThan">
      <formula>0</formula>
    </cfRule>
    <cfRule type="cellIs" dxfId="339" priority="11" operator="greaterThanOrEqual">
      <formula>0.1</formula>
    </cfRule>
  </conditionalFormatting>
  <conditionalFormatting sqref="A1:XFD6 A38:XFD1048576 B8:XFD37 A7 F7 L7:XFD7">
    <cfRule type="cellIs" dxfId="338" priority="8" operator="between">
      <formula>-0.1</formula>
      <formula>0</formula>
    </cfRule>
  </conditionalFormatting>
  <conditionalFormatting sqref="A8:A37">
    <cfRule type="cellIs" dxfId="337" priority="7" operator="between">
      <formula>-0.1</formula>
      <formula>0</formula>
    </cfRule>
  </conditionalFormatting>
  <conditionalFormatting sqref="C7">
    <cfRule type="cellIs" dxfId="336" priority="6" operator="between">
      <formula>-0.1</formula>
      <formula>0</formula>
    </cfRule>
  </conditionalFormatting>
  <conditionalFormatting sqref="D7:E7">
    <cfRule type="cellIs" dxfId="335" priority="5" operator="between">
      <formula>-0.1</formula>
      <formula>0</formula>
    </cfRule>
  </conditionalFormatting>
  <conditionalFormatting sqref="H7:K7">
    <cfRule type="cellIs" dxfId="334" priority="4" operator="between">
      <formula>-0.1</formula>
      <formula>0</formula>
    </cfRule>
  </conditionalFormatting>
  <conditionalFormatting sqref="B7">
    <cfRule type="cellIs" dxfId="333" priority="2" operator="between">
      <formula>-0.1</formula>
      <formula>0</formula>
    </cfRule>
  </conditionalFormatting>
  <conditionalFormatting sqref="G7">
    <cfRule type="cellIs" dxfId="3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topLeftCell="A4" zoomScale="85" zoomScaleNormal="85" workbookViewId="0">
      <selection activeCell="G34" sqref="G34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Contents'!B31</f>
        <v>Table 1.15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2018:Q1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223</v>
      </c>
      <c r="B8" s="6">
        <v>87471.483999999997</v>
      </c>
      <c r="C8" s="102">
        <v>10936.964</v>
      </c>
      <c r="D8" s="102">
        <v>28285.73</v>
      </c>
      <c r="E8" s="102">
        <v>47597.792999999998</v>
      </c>
      <c r="F8" s="102">
        <v>0</v>
      </c>
      <c r="G8" s="102">
        <v>568.48099999999999</v>
      </c>
      <c r="H8" s="102">
        <v>0</v>
      </c>
      <c r="I8" s="102">
        <v>0</v>
      </c>
      <c r="J8" s="102">
        <v>0</v>
      </c>
      <c r="K8" s="6">
        <v>82.516000000000005</v>
      </c>
    </row>
    <row r="9" spans="1:12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229</v>
      </c>
      <c r="B14" s="6">
        <v>153398.35999999999</v>
      </c>
      <c r="C14" s="102">
        <v>64972.800000000003</v>
      </c>
      <c r="D14" s="102">
        <v>65906.28</v>
      </c>
      <c r="E14" s="102">
        <v>19947.29</v>
      </c>
      <c r="F14" s="102">
        <v>9.61</v>
      </c>
      <c r="G14" s="102">
        <v>0</v>
      </c>
      <c r="H14" s="102">
        <v>168.44</v>
      </c>
      <c r="I14" s="102">
        <v>135.13</v>
      </c>
      <c r="J14" s="102">
        <v>2.96</v>
      </c>
      <c r="K14" s="6">
        <v>2255.85</v>
      </c>
    </row>
    <row r="15" spans="1:12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1550658.4129999999</v>
      </c>
      <c r="C17" s="94">
        <v>108902.93399999999</v>
      </c>
      <c r="D17" s="94">
        <v>389364.89799999999</v>
      </c>
      <c r="E17" s="94">
        <v>819737.79599999997</v>
      </c>
      <c r="F17" s="94">
        <v>5329.6109999999999</v>
      </c>
      <c r="G17" s="94">
        <v>78272.264999999999</v>
      </c>
      <c r="H17" s="94">
        <v>0</v>
      </c>
      <c r="I17" s="94">
        <v>28.827000000000002</v>
      </c>
      <c r="J17" s="94">
        <v>3122.453</v>
      </c>
      <c r="K17" s="100">
        <v>145899.62899999999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859.14</v>
      </c>
      <c r="C19" s="94">
        <v>195.52</v>
      </c>
      <c r="D19" s="94">
        <v>97.58</v>
      </c>
      <c r="E19" s="94">
        <v>73.56</v>
      </c>
      <c r="F19" s="94">
        <v>23.74</v>
      </c>
      <c r="G19" s="94">
        <v>363.81</v>
      </c>
      <c r="H19" s="94">
        <v>0</v>
      </c>
      <c r="I19" s="94">
        <v>0</v>
      </c>
      <c r="J19" s="94">
        <v>93.26</v>
      </c>
      <c r="K19" s="100">
        <v>11.67</v>
      </c>
    </row>
    <row r="20" spans="1:11" ht="16.5" customHeight="1" x14ac:dyDescent="0.3">
      <c r="A20" s="46" t="s">
        <v>235</v>
      </c>
      <c r="B20" s="6">
        <v>516552.13897904998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46451.93</v>
      </c>
      <c r="C21" s="94">
        <v>0</v>
      </c>
      <c r="D21" s="94">
        <v>0</v>
      </c>
      <c r="E21" s="94">
        <v>0</v>
      </c>
      <c r="F21" s="94">
        <v>0</v>
      </c>
      <c r="G21" s="94">
        <v>43816.959999999999</v>
      </c>
      <c r="H21" s="94">
        <v>0</v>
      </c>
      <c r="I21" s="94">
        <v>0</v>
      </c>
      <c r="J21" s="94">
        <v>2634.97</v>
      </c>
      <c r="K21" s="100">
        <v>0</v>
      </c>
    </row>
    <row r="22" spans="1:11" ht="16.5" customHeight="1" x14ac:dyDescent="0.3">
      <c r="A22" s="46" t="s">
        <v>237</v>
      </c>
      <c r="B22" s="6">
        <v>0.08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0.08</v>
      </c>
    </row>
    <row r="23" spans="1:11" ht="16.5" customHeight="1" x14ac:dyDescent="0.3">
      <c r="A23" s="46" t="s">
        <v>238</v>
      </c>
      <c r="B23" s="100">
        <v>480516</v>
      </c>
      <c r="C23" s="94">
        <v>48046</v>
      </c>
      <c r="D23" s="94">
        <v>83199</v>
      </c>
      <c r="E23" s="94">
        <v>126695</v>
      </c>
      <c r="F23" s="94">
        <v>4339</v>
      </c>
      <c r="G23" s="94">
        <v>59171</v>
      </c>
      <c r="H23" s="94">
        <v>0</v>
      </c>
      <c r="I23" s="94">
        <v>28007</v>
      </c>
      <c r="J23" s="94">
        <v>0</v>
      </c>
      <c r="K23" s="100">
        <v>131059</v>
      </c>
    </row>
    <row r="24" spans="1:11" ht="16.5" customHeight="1" x14ac:dyDescent="0.3">
      <c r="A24" s="46" t="s">
        <v>239</v>
      </c>
      <c r="B24" s="6">
        <v>7942.9020142849004</v>
      </c>
      <c r="C24" s="102">
        <v>1906.41019626</v>
      </c>
      <c r="D24" s="102">
        <v>666.74199999999996</v>
      </c>
      <c r="E24" s="102">
        <v>109.31387134000001</v>
      </c>
      <c r="F24" s="102">
        <v>0</v>
      </c>
      <c r="G24" s="102">
        <v>304.97002713254301</v>
      </c>
      <c r="H24" s="102">
        <v>0</v>
      </c>
      <c r="I24" s="102">
        <v>629.16025426235899</v>
      </c>
      <c r="J24" s="102">
        <v>163.21471195000001</v>
      </c>
      <c r="K24" s="6">
        <v>4163.0909533399999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61.558999999999997</v>
      </c>
      <c r="C30" s="102">
        <v>0</v>
      </c>
      <c r="D30" s="102">
        <v>8.0670000000000002</v>
      </c>
      <c r="E30" s="102">
        <v>53.491999999999997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46707.7</v>
      </c>
      <c r="C34" s="102">
        <v>0</v>
      </c>
      <c r="D34" s="102">
        <v>0</v>
      </c>
      <c r="E34" s="102">
        <v>0</v>
      </c>
      <c r="F34" s="102">
        <v>0</v>
      </c>
      <c r="G34" s="102">
        <v>6523.39</v>
      </c>
      <c r="H34" s="102">
        <v>0</v>
      </c>
      <c r="I34" s="102">
        <v>0</v>
      </c>
      <c r="J34" s="102">
        <v>227.53</v>
      </c>
      <c r="K34" s="6">
        <v>39956.78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2890619.7069933298</v>
      </c>
      <c r="C37" s="97">
        <v>234960.62819625999</v>
      </c>
      <c r="D37" s="97">
        <v>567528.29699999897</v>
      </c>
      <c r="E37" s="97">
        <v>1014214.24487134</v>
      </c>
      <c r="F37" s="97">
        <v>9701.9609999999993</v>
      </c>
      <c r="G37" s="97">
        <v>189020.87602713201</v>
      </c>
      <c r="H37" s="97">
        <v>168.44</v>
      </c>
      <c r="I37" s="97">
        <v>28800.117254262299</v>
      </c>
      <c r="J37" s="97">
        <v>6244.3877119499903</v>
      </c>
      <c r="K37" s="103">
        <v>323428.61595334002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do8GIXkm2WCAbMeDMoS+0rN7xRL2qSa14SYyh2CsqOyfd6d9KGW4HpdE6Ltb1ARAZMbFzPtUMPUaEjEZFb/yw==" saltValue="eWwEx/YdK1g7DcQL4CAaFw==" spinCount="100000" sheet="1" objects="1" scenarios="1"/>
  <mergeCells count="1">
    <mergeCell ref="A1:B1"/>
  </mergeCells>
  <conditionalFormatting sqref="B8:K37">
    <cfRule type="cellIs" dxfId="331" priority="5" operator="between">
      <formula>0</formula>
      <formula>0.1</formula>
    </cfRule>
    <cfRule type="cellIs" dxfId="330" priority="6" operator="lessThan">
      <formula>0</formula>
    </cfRule>
    <cfRule type="cellIs" dxfId="329" priority="7" operator="greaterThanOrEqual">
      <formula>0.1</formula>
    </cfRule>
  </conditionalFormatting>
  <conditionalFormatting sqref="A1:XFD6 A38:XFD1048576 B8:XFD37 A7 L7:XFD7">
    <cfRule type="cellIs" dxfId="328" priority="4" operator="between">
      <formula>-0.1</formula>
      <formula>0</formula>
    </cfRule>
  </conditionalFormatting>
  <conditionalFormatting sqref="A8:A37">
    <cfRule type="cellIs" dxfId="327" priority="3" operator="between">
      <formula>-0.1</formula>
      <formula>0</formula>
    </cfRule>
  </conditionalFormatting>
  <conditionalFormatting sqref="B7">
    <cfRule type="cellIs" dxfId="326" priority="2" operator="between">
      <formula>-0.1</formula>
      <formula>0</formula>
    </cfRule>
  </conditionalFormatting>
  <conditionalFormatting sqref="C7:K7">
    <cfRule type="cellIs" dxfId="3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activeCell="J36" sqref="J3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Contents'!B34</f>
        <v>Table 1.16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2018:Q1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835.93</v>
      </c>
      <c r="C8" s="102">
        <v>343.654</v>
      </c>
      <c r="D8" s="102">
        <v>384.62700000000001</v>
      </c>
      <c r="E8" s="102">
        <v>-22.678999999999998</v>
      </c>
      <c r="F8" s="102">
        <v>0</v>
      </c>
      <c r="G8" s="102">
        <v>-26.565000000000001</v>
      </c>
      <c r="H8" s="102">
        <v>25.878</v>
      </c>
      <c r="I8" s="102">
        <v>133.17099999999999</v>
      </c>
      <c r="J8" s="6">
        <v>-2.1560000000000001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1025</v>
      </c>
      <c r="C12" s="102">
        <v>1</v>
      </c>
      <c r="D12" s="102">
        <v>0</v>
      </c>
      <c r="E12" s="102">
        <v>16</v>
      </c>
      <c r="F12" s="102">
        <v>0</v>
      </c>
      <c r="G12" s="102">
        <v>0</v>
      </c>
      <c r="H12" s="102">
        <v>0</v>
      </c>
      <c r="I12" s="102">
        <v>971</v>
      </c>
      <c r="J12" s="6">
        <v>37</v>
      </c>
    </row>
    <row r="13" spans="1:10" ht="16.5" customHeight="1" x14ac:dyDescent="0.3">
      <c r="A13" s="46" t="s">
        <v>228</v>
      </c>
      <c r="B13" s="100">
        <v>-2.37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-2.37</v>
      </c>
      <c r="J13" s="100">
        <v>0</v>
      </c>
    </row>
    <row r="14" spans="1:10" ht="16.5" customHeight="1" x14ac:dyDescent="0.3">
      <c r="A14" s="46" t="s">
        <v>229</v>
      </c>
      <c r="B14" s="6">
        <v>-2282.4</v>
      </c>
      <c r="C14" s="102">
        <v>-959.29</v>
      </c>
      <c r="D14" s="102">
        <v>-1038.92</v>
      </c>
      <c r="E14" s="102">
        <v>-13.77</v>
      </c>
      <c r="F14" s="102">
        <v>0.77</v>
      </c>
      <c r="G14" s="102">
        <v>0</v>
      </c>
      <c r="H14" s="102">
        <v>0</v>
      </c>
      <c r="I14" s="102">
        <v>0</v>
      </c>
      <c r="J14" s="6">
        <v>-271.19</v>
      </c>
    </row>
    <row r="15" spans="1:10" ht="16.5" customHeight="1" x14ac:dyDescent="0.3">
      <c r="A15" s="46" t="s">
        <v>230</v>
      </c>
      <c r="B15" s="100">
        <v>-96.979151700000003</v>
      </c>
      <c r="C15" s="94">
        <v>-158.12940800000001</v>
      </c>
      <c r="D15" s="94">
        <v>-128.365262</v>
      </c>
      <c r="E15" s="94">
        <v>82.355019490000004</v>
      </c>
      <c r="F15" s="94">
        <v>-58.885338599999997</v>
      </c>
      <c r="G15" s="94">
        <v>0</v>
      </c>
      <c r="H15" s="94">
        <v>0</v>
      </c>
      <c r="I15" s="94">
        <v>-0.31624823000000002</v>
      </c>
      <c r="J15" s="100">
        <v>166.36208579999999</v>
      </c>
    </row>
    <row r="16" spans="1:10" ht="16.5" customHeight="1" x14ac:dyDescent="0.3">
      <c r="A16" s="46" t="s">
        <v>231</v>
      </c>
      <c r="B16" s="6">
        <v>300</v>
      </c>
      <c r="C16" s="102">
        <v>2100</v>
      </c>
      <c r="D16" s="102">
        <v>5600</v>
      </c>
      <c r="E16" s="102">
        <v>-4700</v>
      </c>
      <c r="F16" s="102">
        <v>-2000</v>
      </c>
      <c r="G16" s="102">
        <v>-700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26679.109</v>
      </c>
      <c r="C17" s="94">
        <v>3157.3820000000001</v>
      </c>
      <c r="D17" s="94">
        <v>1682.2090000000001</v>
      </c>
      <c r="E17" s="94">
        <v>12723.433000000001</v>
      </c>
      <c r="F17" s="94">
        <v>0.83199999999999996</v>
      </c>
      <c r="G17" s="94">
        <v>0</v>
      </c>
      <c r="H17" s="94">
        <v>125.402</v>
      </c>
      <c r="I17" s="94">
        <v>3239.8829999999998</v>
      </c>
      <c r="J17" s="100">
        <v>5749.9679999999998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332.31</v>
      </c>
      <c r="C19" s="94">
        <v>41.4</v>
      </c>
      <c r="D19" s="94">
        <v>-57.08</v>
      </c>
      <c r="E19" s="94">
        <v>188.34</v>
      </c>
      <c r="F19" s="94">
        <v>-110.86</v>
      </c>
      <c r="G19" s="94">
        <v>-5.84</v>
      </c>
      <c r="H19" s="94">
        <v>-55.68</v>
      </c>
      <c r="I19" s="94">
        <v>246.5</v>
      </c>
      <c r="J19" s="100">
        <v>85.53</v>
      </c>
    </row>
    <row r="20" spans="1:10" ht="16.5" customHeight="1" x14ac:dyDescent="0.3">
      <c r="A20" s="46" t="s">
        <v>235</v>
      </c>
      <c r="B20" s="6">
        <v>25523.429385636398</v>
      </c>
      <c r="C20" s="102">
        <v>0</v>
      </c>
      <c r="D20" s="102">
        <v>0</v>
      </c>
      <c r="E20" s="102">
        <v>0</v>
      </c>
      <c r="F20" s="102">
        <v>246.01977145579701</v>
      </c>
      <c r="G20" s="102">
        <v>0</v>
      </c>
      <c r="H20" s="102">
        <v>0</v>
      </c>
      <c r="I20" s="102">
        <v>728.497205878165</v>
      </c>
      <c r="J20" s="6">
        <v>24548.9124083024</v>
      </c>
    </row>
    <row r="21" spans="1:10" ht="16.5" customHeight="1" x14ac:dyDescent="0.3">
      <c r="A21" s="46" t="s">
        <v>236</v>
      </c>
      <c r="B21" s="100">
        <v>-81.010000000000005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-75.75</v>
      </c>
      <c r="I21" s="94">
        <v>0</v>
      </c>
      <c r="J21" s="100">
        <v>-5.26</v>
      </c>
    </row>
    <row r="22" spans="1:10" ht="16.5" customHeight="1" x14ac:dyDescent="0.3">
      <c r="A22" s="46" t="s">
        <v>237</v>
      </c>
      <c r="B22" s="6">
        <v>165.06</v>
      </c>
      <c r="C22" s="102">
        <v>-110.86</v>
      </c>
      <c r="D22" s="102">
        <v>-10.46</v>
      </c>
      <c r="E22" s="102">
        <v>153.27000000000001</v>
      </c>
      <c r="F22" s="102">
        <v>0</v>
      </c>
      <c r="G22" s="102">
        <v>0</v>
      </c>
      <c r="H22" s="102">
        <v>7.92</v>
      </c>
      <c r="I22" s="102">
        <v>9.1</v>
      </c>
      <c r="J22" s="6">
        <v>116.06</v>
      </c>
    </row>
    <row r="23" spans="1:10" ht="16.5" customHeight="1" x14ac:dyDescent="0.3">
      <c r="A23" s="46" t="s">
        <v>238</v>
      </c>
      <c r="B23" s="100">
        <v>8725</v>
      </c>
      <c r="C23" s="94">
        <v>-1137</v>
      </c>
      <c r="D23" s="94">
        <v>1065</v>
      </c>
      <c r="E23" s="94">
        <v>3162</v>
      </c>
      <c r="F23" s="94">
        <v>-81</v>
      </c>
      <c r="G23" s="94">
        <v>0</v>
      </c>
      <c r="H23" s="94">
        <v>0</v>
      </c>
      <c r="I23" s="94">
        <v>2724</v>
      </c>
      <c r="J23" s="100">
        <v>2992</v>
      </c>
    </row>
    <row r="24" spans="1:10" ht="16.5" customHeight="1" x14ac:dyDescent="0.3">
      <c r="A24" s="46" t="s">
        <v>239</v>
      </c>
      <c r="B24" s="6">
        <v>-26.233373468309999</v>
      </c>
      <c r="C24" s="102">
        <v>-46.344000000000001</v>
      </c>
      <c r="D24" s="102">
        <v>0.55000000000000004</v>
      </c>
      <c r="E24" s="102">
        <v>-0.622</v>
      </c>
      <c r="F24" s="102">
        <v>0</v>
      </c>
      <c r="G24" s="102">
        <v>0</v>
      </c>
      <c r="H24" s="102">
        <v>-2.8694161065363999</v>
      </c>
      <c r="I24" s="102">
        <v>0.40400000000000003</v>
      </c>
      <c r="J24" s="6">
        <v>22.648042638226499</v>
      </c>
    </row>
    <row r="25" spans="1:10" ht="16.5" customHeight="1" x14ac:dyDescent="0.3">
      <c r="A25" s="46" t="s">
        <v>240</v>
      </c>
      <c r="B25" s="100">
        <v>-13282</v>
      </c>
      <c r="C25" s="94">
        <v>-5837</v>
      </c>
      <c r="D25" s="94">
        <v>-9748</v>
      </c>
      <c r="E25" s="94">
        <v>-533</v>
      </c>
      <c r="F25" s="94">
        <v>0</v>
      </c>
      <c r="G25" s="94">
        <v>0</v>
      </c>
      <c r="H25" s="94">
        <v>0</v>
      </c>
      <c r="I25" s="94">
        <v>897</v>
      </c>
      <c r="J25" s="100">
        <v>1939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500.55</v>
      </c>
      <c r="C27" s="94">
        <v>-6.27</v>
      </c>
      <c r="D27" s="94">
        <v>231.46</v>
      </c>
      <c r="E27" s="94">
        <v>55.15</v>
      </c>
      <c r="F27" s="94">
        <v>252.12</v>
      </c>
      <c r="G27" s="94">
        <v>0</v>
      </c>
      <c r="H27" s="94">
        <v>-61.89</v>
      </c>
      <c r="I27" s="94">
        <v>13.02</v>
      </c>
      <c r="J27" s="100">
        <v>16.96</v>
      </c>
    </row>
    <row r="28" spans="1:10" ht="16.5" customHeight="1" x14ac:dyDescent="0.3">
      <c r="A28" s="46" t="s">
        <v>243</v>
      </c>
      <c r="B28" s="6">
        <v>-88.968066109999995</v>
      </c>
      <c r="C28" s="102">
        <v>-0.13481961000000001</v>
      </c>
      <c r="D28" s="102">
        <v>5.0373577200000001</v>
      </c>
      <c r="E28" s="102">
        <v>-6.0078412700000001</v>
      </c>
      <c r="F28" s="102">
        <v>-24.811177319999999</v>
      </c>
      <c r="G28" s="102">
        <v>-0.57381926000000005</v>
      </c>
      <c r="H28" s="102">
        <v>-0.11700145000000001</v>
      </c>
      <c r="I28" s="102">
        <v>0</v>
      </c>
      <c r="J28" s="6">
        <v>-62.360764920000001</v>
      </c>
    </row>
    <row r="29" spans="1:10" ht="16.5" customHeight="1" x14ac:dyDescent="0.3">
      <c r="A29" s="46" t="s">
        <v>244</v>
      </c>
      <c r="B29" s="100">
        <v>19.53</v>
      </c>
      <c r="C29" s="94">
        <v>-0.28000000000000003</v>
      </c>
      <c r="D29" s="94">
        <v>0</v>
      </c>
      <c r="E29" s="94">
        <v>0</v>
      </c>
      <c r="F29" s="94">
        <v>0</v>
      </c>
      <c r="G29" s="94">
        <v>0</v>
      </c>
      <c r="H29" s="94">
        <v>5.63</v>
      </c>
      <c r="I29" s="94">
        <v>0</v>
      </c>
      <c r="J29" s="100">
        <v>14.18</v>
      </c>
    </row>
    <row r="30" spans="1:10" ht="16.5" customHeight="1" x14ac:dyDescent="0.3">
      <c r="A30" s="46" t="s">
        <v>245</v>
      </c>
      <c r="B30" s="6">
        <v>-21.026</v>
      </c>
      <c r="C30" s="102">
        <v>0</v>
      </c>
      <c r="D30" s="102">
        <v>0.23</v>
      </c>
      <c r="E30" s="102">
        <v>-15.807</v>
      </c>
      <c r="F30" s="102">
        <v>-15.648</v>
      </c>
      <c r="G30" s="102">
        <v>0</v>
      </c>
      <c r="H30" s="102">
        <v>0</v>
      </c>
      <c r="I30" s="102">
        <v>10.199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-1207</v>
      </c>
      <c r="C32" s="102">
        <v>556</v>
      </c>
      <c r="D32" s="102">
        <v>-1463</v>
      </c>
      <c r="E32" s="102">
        <v>-34</v>
      </c>
      <c r="F32" s="102">
        <v>0</v>
      </c>
      <c r="G32" s="102">
        <v>-311</v>
      </c>
      <c r="H32" s="102">
        <v>12</v>
      </c>
      <c r="I32" s="102">
        <v>0</v>
      </c>
      <c r="J32" s="6">
        <v>33</v>
      </c>
    </row>
    <row r="33" spans="1:10" ht="16.5" customHeight="1" x14ac:dyDescent="0.3">
      <c r="A33" s="46" t="s">
        <v>248</v>
      </c>
      <c r="B33" s="100">
        <v>341.68</v>
      </c>
      <c r="C33" s="94">
        <v>22.16</v>
      </c>
      <c r="D33" s="94">
        <v>-42.52</v>
      </c>
      <c r="E33" s="94">
        <v>61.18</v>
      </c>
      <c r="F33" s="94">
        <v>-7.72</v>
      </c>
      <c r="G33" s="94">
        <v>0</v>
      </c>
      <c r="H33" s="94">
        <v>92.47</v>
      </c>
      <c r="I33" s="94">
        <v>0</v>
      </c>
      <c r="J33" s="100">
        <v>216.12</v>
      </c>
    </row>
    <row r="34" spans="1:10" ht="16.5" customHeight="1" x14ac:dyDescent="0.3">
      <c r="A34" s="46" t="s">
        <v>249</v>
      </c>
      <c r="B34" s="6">
        <v>1218.44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332.81</v>
      </c>
      <c r="J34" s="6">
        <v>885.63</v>
      </c>
    </row>
    <row r="35" spans="1:10" ht="16.5" customHeight="1" x14ac:dyDescent="0.3">
      <c r="A35" s="46" t="s">
        <v>250</v>
      </c>
      <c r="B35" s="100">
        <v>6.81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6.79</v>
      </c>
      <c r="J35" s="100">
        <v>0.02</v>
      </c>
    </row>
    <row r="36" spans="1:10" ht="16.5" customHeight="1" x14ac:dyDescent="0.3">
      <c r="A36" s="46" t="s">
        <v>251</v>
      </c>
      <c r="B36" s="6">
        <v>2640.17</v>
      </c>
      <c r="C36" s="102">
        <v>87.85</v>
      </c>
      <c r="D36" s="102">
        <v>-121.15</v>
      </c>
      <c r="E36" s="102">
        <v>1546.75</v>
      </c>
      <c r="F36" s="102">
        <v>-9.07</v>
      </c>
      <c r="G36" s="102">
        <v>-74.12</v>
      </c>
      <c r="H36" s="102">
        <v>179.48</v>
      </c>
      <c r="I36" s="102">
        <v>-50.72</v>
      </c>
      <c r="J36" s="6">
        <v>1081.17</v>
      </c>
    </row>
    <row r="37" spans="1:10" ht="16.5" customHeight="1" x14ac:dyDescent="0.3">
      <c r="A37" s="47" t="s">
        <v>77</v>
      </c>
      <c r="B37" s="103">
        <v>51225.031794358001</v>
      </c>
      <c r="C37" s="97">
        <v>-1945.86222761</v>
      </c>
      <c r="D37" s="97">
        <v>-3640.3819042800001</v>
      </c>
      <c r="E37" s="97">
        <v>12662.59217822</v>
      </c>
      <c r="F37" s="97">
        <v>-1808.2527444642001</v>
      </c>
      <c r="G37" s="97">
        <v>-1118.09881926</v>
      </c>
      <c r="H37" s="97">
        <v>252.47358244346299</v>
      </c>
      <c r="I37" s="97">
        <v>9258.9679576481594</v>
      </c>
      <c r="J37" s="103">
        <v>37563.593771820597</v>
      </c>
    </row>
  </sheetData>
  <sheetProtection algorithmName="SHA-512" hashValue="ckUGJrSdyNjCAAsuXme5vl8MUlgc1qyO5I0OiN8AQq1W2rYV2dJi0JY68AGoVVF4HpW45JtXXZb3sKzzmRR8GA==" saltValue="hRBdTGs218gjrVlRyk1Xag==" spinCount="100000" sheet="1" objects="1" scenarios="1"/>
  <mergeCells count="1">
    <mergeCell ref="A1:B1"/>
  </mergeCells>
  <conditionalFormatting sqref="B8:J37">
    <cfRule type="cellIs" dxfId="324" priority="6" operator="between">
      <formula>0</formula>
      <formula>0.1</formula>
    </cfRule>
    <cfRule type="cellIs" dxfId="323" priority="7" operator="lessThan">
      <formula>0</formula>
    </cfRule>
    <cfRule type="cellIs" dxfId="322" priority="8" operator="greaterThanOrEqual">
      <formula>0.1</formula>
    </cfRule>
  </conditionalFormatting>
  <conditionalFormatting sqref="A1:XFD6 A38:XFD1048576 B8:XFD37 A7 K7:XFD7">
    <cfRule type="cellIs" dxfId="321" priority="5" operator="between">
      <formula>-0.1</formula>
      <formula>0</formula>
    </cfRule>
  </conditionalFormatting>
  <conditionalFormatting sqref="A8:A37">
    <cfRule type="cellIs" dxfId="320" priority="4" operator="between">
      <formula>-0.1</formula>
      <formula>0</formula>
    </cfRule>
  </conditionalFormatting>
  <conditionalFormatting sqref="B7">
    <cfRule type="cellIs" dxfId="319" priority="3" operator="between">
      <formula>-0.1</formula>
      <formula>0</formula>
    </cfRule>
  </conditionalFormatting>
  <conditionalFormatting sqref="C7">
    <cfRule type="cellIs" dxfId="318" priority="2" operator="between">
      <formula>-0.1</formula>
      <formula>0</formula>
    </cfRule>
  </conditionalFormatting>
  <conditionalFormatting sqref="D7:J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activeCell="J37" sqref="J3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Contents'!B35</f>
        <v>Table 1.17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Contents'!A35&amp;", "&amp;'Table of Contents'!A3</f>
        <v>AIF: Total Net Sales of Other Funds, 2018:Q1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-2.1560000000000001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-2.1560000000000001</v>
      </c>
      <c r="K8" s="108" t="e">
        <v>#REF!</v>
      </c>
      <c r="L8" s="105">
        <v>-2.1560000000000001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37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15</v>
      </c>
      <c r="I12" s="102">
        <v>3</v>
      </c>
      <c r="J12" s="6">
        <v>19</v>
      </c>
      <c r="K12" s="108" t="e">
        <v>#REF!</v>
      </c>
      <c r="L12" s="105">
        <v>1007</v>
      </c>
      <c r="M12" s="6">
        <v>18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-271.19</v>
      </c>
      <c r="C14" s="102">
        <v>0</v>
      </c>
      <c r="D14" s="102">
        <v>0</v>
      </c>
      <c r="E14" s="102">
        <v>0</v>
      </c>
      <c r="F14" s="102">
        <v>0</v>
      </c>
      <c r="G14" s="102">
        <v>5.13</v>
      </c>
      <c r="H14" s="102">
        <v>4.71</v>
      </c>
      <c r="I14" s="102">
        <v>128.82</v>
      </c>
      <c r="J14" s="6">
        <v>-409.85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166.36208579999999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232</v>
      </c>
      <c r="B17" s="100">
        <v>5749.9679999999998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27.946000000000002</v>
      </c>
      <c r="I17" s="94">
        <v>54.795000000000002</v>
      </c>
      <c r="J17" s="100">
        <v>5667.2269999999999</v>
      </c>
      <c r="K17" s="108" t="e">
        <v>#REF!</v>
      </c>
      <c r="L17" s="93">
        <v>5722.0219999999999</v>
      </c>
      <c r="M17" s="100">
        <v>27.946000000000002</v>
      </c>
    </row>
    <row r="18" spans="1:15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234</v>
      </c>
      <c r="B19" s="100">
        <v>85.53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8.17</v>
      </c>
      <c r="J19" s="100">
        <v>77.349999999999994</v>
      </c>
      <c r="K19" s="108" t="e">
        <v>#REF!</v>
      </c>
      <c r="L19" s="93">
        <v>85.53</v>
      </c>
      <c r="M19" s="100">
        <v>0</v>
      </c>
    </row>
    <row r="20" spans="1:15" ht="16.5" customHeight="1" x14ac:dyDescent="0.3">
      <c r="A20" s="46" t="s">
        <v>235</v>
      </c>
      <c r="B20" s="6">
        <v>24548.9124083024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236</v>
      </c>
      <c r="B21" s="100">
        <v>-5.26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-5.26</v>
      </c>
      <c r="J21" s="100">
        <v>0</v>
      </c>
      <c r="K21" s="108" t="e">
        <v>#REF!</v>
      </c>
      <c r="L21" s="93">
        <v>-5.26</v>
      </c>
      <c r="M21" s="100">
        <v>0</v>
      </c>
    </row>
    <row r="22" spans="1:15" ht="16.5" customHeight="1" x14ac:dyDescent="0.3">
      <c r="A22" s="46" t="s">
        <v>237</v>
      </c>
      <c r="B22" s="6">
        <v>116.06</v>
      </c>
      <c r="C22" s="102">
        <v>0</v>
      </c>
      <c r="D22" s="102">
        <v>0</v>
      </c>
      <c r="E22" s="102">
        <v>0</v>
      </c>
      <c r="F22" s="102">
        <v>0</v>
      </c>
      <c r="G22" s="102">
        <v>3.6</v>
      </c>
      <c r="H22" s="102">
        <v>0</v>
      </c>
      <c r="I22" s="102">
        <v>0.18</v>
      </c>
      <c r="J22" s="6">
        <v>112.28</v>
      </c>
      <c r="K22" s="108" t="e">
        <v>#REF!</v>
      </c>
      <c r="L22" s="105">
        <v>112.28</v>
      </c>
      <c r="M22" s="6">
        <v>0</v>
      </c>
    </row>
    <row r="23" spans="1:15" ht="16.5" customHeight="1" x14ac:dyDescent="0.3">
      <c r="A23" s="46" t="s">
        <v>238</v>
      </c>
      <c r="B23" s="100">
        <v>2992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-531</v>
      </c>
      <c r="I23" s="94">
        <v>0</v>
      </c>
      <c r="J23" s="100">
        <v>3523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239</v>
      </c>
      <c r="B24" s="6">
        <v>22.648042638226499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13.099</v>
      </c>
      <c r="I24" s="102">
        <v>-4.5739999999999998</v>
      </c>
      <c r="J24" s="6">
        <v>14.123042638226501</v>
      </c>
      <c r="K24" s="108" t="e">
        <v>#REF!</v>
      </c>
      <c r="L24" s="105">
        <v>22.648042638226499</v>
      </c>
      <c r="M24" s="6">
        <v>0</v>
      </c>
    </row>
    <row r="25" spans="1:15" ht="16.5" customHeight="1" x14ac:dyDescent="0.3">
      <c r="A25" s="46" t="s">
        <v>240</v>
      </c>
      <c r="B25" s="100">
        <v>1939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471</v>
      </c>
      <c r="I25" s="94">
        <v>-582</v>
      </c>
      <c r="J25" s="100">
        <v>2050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242</v>
      </c>
      <c r="B27" s="100">
        <v>16.96</v>
      </c>
      <c r="C27" s="94">
        <v>0</v>
      </c>
      <c r="D27" s="94">
        <v>0</v>
      </c>
      <c r="E27" s="94">
        <v>0</v>
      </c>
      <c r="F27" s="94">
        <v>0</v>
      </c>
      <c r="G27" s="94">
        <v>11.02</v>
      </c>
      <c r="H27" s="94">
        <v>6.39</v>
      </c>
      <c r="I27" s="94">
        <v>0</v>
      </c>
      <c r="J27" s="100">
        <v>-0.45</v>
      </c>
      <c r="K27" s="108" t="e">
        <v>#REF!</v>
      </c>
      <c r="L27" s="93">
        <v>0</v>
      </c>
      <c r="M27" s="100">
        <v>0</v>
      </c>
      <c r="O27" s="34"/>
    </row>
    <row r="28" spans="1:15" ht="16.5" customHeight="1" x14ac:dyDescent="0.3">
      <c r="A28" s="46" t="s">
        <v>243</v>
      </c>
      <c r="B28" s="6">
        <v>-62.360764920000001</v>
      </c>
      <c r="C28" s="102">
        <v>0</v>
      </c>
      <c r="D28" s="102">
        <v>0</v>
      </c>
      <c r="E28" s="102">
        <v>0</v>
      </c>
      <c r="F28" s="102">
        <v>28.06434441</v>
      </c>
      <c r="G28" s="102">
        <v>0</v>
      </c>
      <c r="H28" s="102">
        <v>7.4256599999999997E-3</v>
      </c>
      <c r="I28" s="102">
        <v>0</v>
      </c>
      <c r="J28" s="6">
        <v>-90.432534989999994</v>
      </c>
      <c r="K28" s="108" t="e">
        <v>#REF!</v>
      </c>
      <c r="L28" s="105">
        <v>-62.360764920000001</v>
      </c>
      <c r="M28" s="6">
        <v>0</v>
      </c>
    </row>
    <row r="29" spans="1:15" ht="16.5" customHeight="1" x14ac:dyDescent="0.3">
      <c r="A29" s="46" t="s">
        <v>244</v>
      </c>
      <c r="B29" s="100">
        <v>14.18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14.18</v>
      </c>
      <c r="K29" s="108" t="e">
        <v>#REF!</v>
      </c>
      <c r="L29" s="93">
        <v>0</v>
      </c>
      <c r="M29" s="100">
        <v>14.18</v>
      </c>
    </row>
    <row r="30" spans="1:15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247</v>
      </c>
      <c r="B32" s="6">
        <v>33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33</v>
      </c>
      <c r="J32" s="6">
        <v>0</v>
      </c>
      <c r="K32" s="108" t="e">
        <v>#REF!</v>
      </c>
      <c r="L32" s="105">
        <v>33</v>
      </c>
      <c r="M32" s="6">
        <v>0</v>
      </c>
    </row>
    <row r="33" spans="1:13" ht="16.5" customHeight="1" x14ac:dyDescent="0.3">
      <c r="A33" s="46" t="s">
        <v>248</v>
      </c>
      <c r="B33" s="100">
        <v>216.12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164.67</v>
      </c>
      <c r="J33" s="100">
        <v>51.45</v>
      </c>
      <c r="K33" s="108" t="e">
        <v>#REF!</v>
      </c>
      <c r="L33" s="93">
        <v>51.45</v>
      </c>
      <c r="M33" s="100">
        <v>0</v>
      </c>
    </row>
    <row r="34" spans="1:13" ht="16.5" customHeight="1" x14ac:dyDescent="0.3">
      <c r="A34" s="46" t="s">
        <v>249</v>
      </c>
      <c r="B34" s="6">
        <v>885.63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-26.56</v>
      </c>
      <c r="J34" s="6">
        <v>912.18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0.02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0.02</v>
      </c>
      <c r="I35" s="94">
        <v>0</v>
      </c>
      <c r="J35" s="100">
        <v>0</v>
      </c>
      <c r="K35" s="108" t="e">
        <v>#REF!</v>
      </c>
      <c r="L35" s="93">
        <v>0.02</v>
      </c>
      <c r="M35" s="100">
        <v>0</v>
      </c>
    </row>
    <row r="36" spans="1:13" ht="16.5" customHeight="1" x14ac:dyDescent="0.3">
      <c r="A36" s="46" t="s">
        <v>251</v>
      </c>
      <c r="B36" s="6">
        <v>1081.17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1081.17</v>
      </c>
      <c r="K36" s="108" t="e">
        <v>#REF!</v>
      </c>
      <c r="L36" s="105">
        <v>1081.17</v>
      </c>
      <c r="M36" s="6">
        <v>0</v>
      </c>
    </row>
    <row r="37" spans="1:13" ht="16.5" customHeight="1" x14ac:dyDescent="0.3">
      <c r="A37" s="47" t="s">
        <v>77</v>
      </c>
      <c r="B37" s="103">
        <v>37563.593771820597</v>
      </c>
      <c r="C37" s="97">
        <v>0</v>
      </c>
      <c r="D37" s="97">
        <v>0</v>
      </c>
      <c r="E37" s="97">
        <v>0</v>
      </c>
      <c r="F37" s="97">
        <v>28.06434441</v>
      </c>
      <c r="G37" s="97">
        <v>19.75</v>
      </c>
      <c r="H37" s="97">
        <v>7.1724256599999903</v>
      </c>
      <c r="I37" s="97">
        <v>-225.75899999999999</v>
      </c>
      <c r="J37" s="103">
        <v>13019.071507648199</v>
      </c>
      <c r="K37" s="109" t="e">
        <v>#REF!</v>
      </c>
      <c r="L37" s="96">
        <v>8045.3432777182197</v>
      </c>
      <c r="M37" s="103">
        <v>60.125999999999998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U1GGKM4wMEeqwj6QNjrTdJSqJ5GIVBvKeXozpx0CHLU3fHisMDsPal6+9YDnWqgTSqeWx9iCyXgszxMU6HbLA==" saltValue="9oN18+bYCuCHfWw5Srstpw==" spinCount="100000" sheet="1" objects="1" scenarios="1"/>
  <mergeCells count="1">
    <mergeCell ref="A1:B1"/>
  </mergeCells>
  <conditionalFormatting sqref="B8:M37">
    <cfRule type="cellIs" dxfId="316" priority="7" operator="between">
      <formula>0</formula>
      <formula>0.1</formula>
    </cfRule>
    <cfRule type="cellIs" dxfId="315" priority="8" operator="lessThan">
      <formula>0</formula>
    </cfRule>
    <cfRule type="cellIs" dxfId="314" priority="9" operator="greaterThanOrEqual">
      <formula>0.1</formula>
    </cfRule>
  </conditionalFormatting>
  <conditionalFormatting sqref="A1:XFD6 A38:XFD1048576 B8:XFD37 A7 K7 N7:XFD7">
    <cfRule type="cellIs" dxfId="313" priority="6" operator="between">
      <formula>-0.1</formula>
      <formula>0</formula>
    </cfRule>
  </conditionalFormatting>
  <conditionalFormatting sqref="A8:A37">
    <cfRule type="cellIs" dxfId="312" priority="5" operator="between">
      <formula>-0.1</formula>
      <formula>0</formula>
    </cfRule>
  </conditionalFormatting>
  <conditionalFormatting sqref="B7">
    <cfRule type="cellIs" dxfId="311" priority="4" operator="between">
      <formula>-0.1</formula>
      <formula>0</formula>
    </cfRule>
  </conditionalFormatting>
  <conditionalFormatting sqref="C7">
    <cfRule type="cellIs" dxfId="310" priority="3" operator="between">
      <formula>-0.1</formula>
      <formula>0</formula>
    </cfRule>
  </conditionalFormatting>
  <conditionalFormatting sqref="D7:J7">
    <cfRule type="cellIs" dxfId="309" priority="2" operator="between">
      <formula>-0.1</formula>
      <formula>0</formula>
    </cfRule>
  </conditionalFormatting>
  <conditionalFormatting sqref="L7:M7">
    <cfRule type="cellIs" dxfId="30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D39" sqref="D39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U8cwy5O6RaYt9kFUhMXyXaQXI6fWiX146j3IGHomg/Uj/6Q0iW/FEuB2L6IkUqSANkH+seCPzyKaELmN4kVvkg==" saltValue="Zh9vpNxJGnQROtIQ5jAgdA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activeCell="K37" sqref="K3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Contents'!B36</f>
        <v>Table 1.18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-297.74200000000002</v>
      </c>
      <c r="H8" s="102">
        <v>115.276</v>
      </c>
      <c r="I8" s="102">
        <v>0.997</v>
      </c>
      <c r="J8" s="102">
        <v>-411.85899999999998</v>
      </c>
      <c r="K8" s="6">
        <v>-2.1560000000000001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131.13</v>
      </c>
      <c r="H14" s="102">
        <v>-34.31</v>
      </c>
      <c r="I14" s="102">
        <v>180.83</v>
      </c>
      <c r="J14" s="102">
        <v>-28.55</v>
      </c>
      <c r="K14" s="6">
        <v>13.16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-198.574387</v>
      </c>
      <c r="H15" s="94">
        <v>-95.771687700000001</v>
      </c>
      <c r="I15" s="94">
        <v>-102.802699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2029.6969999999999</v>
      </c>
      <c r="H17" s="94">
        <v>-0.98899999999999999</v>
      </c>
      <c r="I17" s="94">
        <v>0</v>
      </c>
      <c r="J17" s="94">
        <v>1600.5039999999999</v>
      </c>
      <c r="K17" s="100">
        <v>430.18200000000002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0.12</v>
      </c>
      <c r="C19" s="94">
        <v>0.12</v>
      </c>
      <c r="D19" s="94">
        <v>0</v>
      </c>
      <c r="E19" s="100">
        <v>0</v>
      </c>
      <c r="F19" s="108"/>
      <c r="G19" s="100">
        <v>138.22</v>
      </c>
      <c r="H19" s="94">
        <v>1.06</v>
      </c>
      <c r="I19" s="94">
        <v>0.89</v>
      </c>
      <c r="J19" s="94">
        <v>78.930000000000007</v>
      </c>
      <c r="K19" s="100">
        <v>57.34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-118.7</v>
      </c>
      <c r="H21" s="94">
        <v>0</v>
      </c>
      <c r="I21" s="94">
        <v>0</v>
      </c>
      <c r="J21" s="94">
        <v>-75.75</v>
      </c>
      <c r="K21" s="100">
        <v>-42.95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1146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14.248590549999999</v>
      </c>
      <c r="H24" s="102">
        <v>0.84699999999999998</v>
      </c>
      <c r="I24" s="102">
        <v>0</v>
      </c>
      <c r="J24" s="102">
        <v>0</v>
      </c>
      <c r="K24" s="6">
        <v>13.40159055</v>
      </c>
    </row>
    <row r="25" spans="1:11" ht="16.5" customHeight="1" x14ac:dyDescent="0.3">
      <c r="A25" s="46" t="s">
        <v>240</v>
      </c>
      <c r="B25" s="100">
        <v>12</v>
      </c>
      <c r="C25" s="94">
        <v>0</v>
      </c>
      <c r="D25" s="94">
        <v>0</v>
      </c>
      <c r="E25" s="100">
        <v>0</v>
      </c>
      <c r="F25" s="108"/>
      <c r="G25" s="100">
        <v>-1247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-9.52</v>
      </c>
      <c r="H27" s="94">
        <v>-17.77</v>
      </c>
      <c r="I27" s="94">
        <v>-3.37</v>
      </c>
      <c r="J27" s="94">
        <v>19.59</v>
      </c>
      <c r="K27" s="100">
        <v>-7.98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5.73825948</v>
      </c>
      <c r="H28" s="102">
        <v>0</v>
      </c>
      <c r="I28" s="102">
        <v>-0.33070675999999999</v>
      </c>
      <c r="J28" s="102">
        <v>-0.19276915999999999</v>
      </c>
      <c r="K28" s="6">
        <v>6.2617354000000001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52.75</v>
      </c>
      <c r="C33" s="94">
        <v>52.75</v>
      </c>
      <c r="D33" s="94">
        <v>0</v>
      </c>
      <c r="E33" s="100">
        <v>0</v>
      </c>
      <c r="F33" s="108"/>
      <c r="G33" s="100">
        <v>175</v>
      </c>
      <c r="H33" s="94">
        <v>22.26</v>
      </c>
      <c r="I33" s="94">
        <v>-31.49</v>
      </c>
      <c r="J33" s="94">
        <v>132.58000000000001</v>
      </c>
      <c r="K33" s="100">
        <v>51.65</v>
      </c>
    </row>
    <row r="34" spans="1:11" ht="16.5" customHeight="1" x14ac:dyDescent="0.3">
      <c r="A34" s="46" t="s">
        <v>249</v>
      </c>
      <c r="B34" s="6">
        <v>1.78</v>
      </c>
      <c r="C34" s="102">
        <v>0</v>
      </c>
      <c r="D34" s="102">
        <v>0</v>
      </c>
      <c r="E34" s="6">
        <v>1.78</v>
      </c>
      <c r="F34" s="108"/>
      <c r="G34" s="6">
        <v>242.96</v>
      </c>
      <c r="H34" s="102">
        <v>0</v>
      </c>
      <c r="I34" s="102">
        <v>0</v>
      </c>
      <c r="J34" s="102">
        <v>0</v>
      </c>
      <c r="K34" s="6">
        <v>242.96</v>
      </c>
    </row>
    <row r="35" spans="1:11" ht="16.5" customHeight="1" x14ac:dyDescent="0.3">
      <c r="A35" s="46" t="s">
        <v>250</v>
      </c>
      <c r="B35" s="100">
        <v>-0.86</v>
      </c>
      <c r="C35" s="94">
        <v>0</v>
      </c>
      <c r="D35" s="94">
        <v>0</v>
      </c>
      <c r="E35" s="100">
        <v>0</v>
      </c>
      <c r="F35" s="108"/>
      <c r="G35" s="100">
        <v>35.54</v>
      </c>
      <c r="H35" s="94">
        <v>0</v>
      </c>
      <c r="I35" s="94">
        <v>0</v>
      </c>
      <c r="J35" s="94">
        <v>8.58</v>
      </c>
      <c r="K35" s="100">
        <v>26.96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1862.6</v>
      </c>
      <c r="H36" s="102">
        <v>-46.85</v>
      </c>
      <c r="I36" s="102">
        <v>34.6</v>
      </c>
      <c r="J36" s="102">
        <v>871.63</v>
      </c>
      <c r="K36" s="6">
        <v>1003.22</v>
      </c>
    </row>
    <row r="37" spans="1:11" ht="16.5" customHeight="1" x14ac:dyDescent="0.3">
      <c r="A37" s="47" t="s">
        <v>77</v>
      </c>
      <c r="B37" s="103">
        <v>65.789999999999907</v>
      </c>
      <c r="C37" s="97">
        <v>52.87</v>
      </c>
      <c r="D37" s="97">
        <v>0</v>
      </c>
      <c r="E37" s="103">
        <v>1.78</v>
      </c>
      <c r="F37" s="109"/>
      <c r="G37" s="103">
        <v>3909.5974630299902</v>
      </c>
      <c r="H37" s="97">
        <v>-56.2476877</v>
      </c>
      <c r="I37" s="97">
        <v>79.323594239999906</v>
      </c>
      <c r="J37" s="97">
        <v>2195.4622308399998</v>
      </c>
      <c r="K37" s="103">
        <v>1792.0493259499999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fBkv2d6vugeGm2kVfVDVb3N2o1XDI/HMJ/5CEFz4lG3Y0d3lqbgLGJ9sXeNSRN3HyJ6IIJjVsd+UvbvPBE76A==" saltValue="23FcVDt0msq+xUKupe8voQ==" spinCount="100000" sheet="1" objects="1" scenarios="1"/>
  <mergeCells count="1">
    <mergeCell ref="A1:B1"/>
  </mergeCells>
  <conditionalFormatting sqref="B8:K37">
    <cfRule type="cellIs" dxfId="307" priority="7" operator="between">
      <formula>0</formula>
      <formula>0.1</formula>
    </cfRule>
    <cfRule type="cellIs" dxfId="306" priority="8" operator="lessThan">
      <formula>0</formula>
    </cfRule>
    <cfRule type="cellIs" dxfId="305" priority="9" operator="greaterThanOrEqual">
      <formula>0.1</formula>
    </cfRule>
  </conditionalFormatting>
  <conditionalFormatting sqref="A1:XFD6 A38:XFD1048576 B8:XFD37 A7 F7 L7:XFD7">
    <cfRule type="cellIs" dxfId="304" priority="6" operator="between">
      <formula>-0.1</formula>
      <formula>0</formula>
    </cfRule>
  </conditionalFormatting>
  <conditionalFormatting sqref="A8:A37">
    <cfRule type="cellIs" dxfId="303" priority="5" operator="between">
      <formula>-0.1</formula>
      <formula>0</formula>
    </cfRule>
  </conditionalFormatting>
  <conditionalFormatting sqref="C7:E7">
    <cfRule type="cellIs" dxfId="302" priority="4" operator="between">
      <formula>-0.1</formula>
      <formula>0</formula>
    </cfRule>
  </conditionalFormatting>
  <conditionalFormatting sqref="H7:K7">
    <cfRule type="cellIs" dxfId="301" priority="3" operator="between">
      <formula>-0.1</formula>
      <formula>0</formula>
    </cfRule>
  </conditionalFormatting>
  <conditionalFormatting sqref="B7">
    <cfRule type="cellIs" dxfId="300" priority="2" operator="between">
      <formula>-0.1</formula>
      <formula>0</formula>
    </cfRule>
  </conditionalFormatting>
  <conditionalFormatting sqref="G7">
    <cfRule type="cellIs" dxfId="2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activeCell="K37" sqref="K3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Contents'!B37</f>
        <v>Table 1.19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2018:Q1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970.96900000000005</v>
      </c>
      <c r="C8" s="102">
        <v>351.00299999999999</v>
      </c>
      <c r="D8" s="102">
        <v>460.36099999999999</v>
      </c>
      <c r="E8" s="102">
        <v>-26.026</v>
      </c>
      <c r="F8" s="102">
        <v>0</v>
      </c>
      <c r="G8" s="102">
        <v>183.99100000000001</v>
      </c>
      <c r="H8" s="102">
        <v>0</v>
      </c>
      <c r="I8" s="102">
        <v>0</v>
      </c>
      <c r="J8" s="102">
        <v>0</v>
      </c>
      <c r="K8" s="6">
        <v>1.64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-2563.69</v>
      </c>
      <c r="C14" s="102">
        <v>-1119.57</v>
      </c>
      <c r="D14" s="102">
        <v>-841.87</v>
      </c>
      <c r="E14" s="102">
        <v>-184.76</v>
      </c>
      <c r="F14" s="102">
        <v>0.77</v>
      </c>
      <c r="G14" s="102">
        <v>0</v>
      </c>
      <c r="H14" s="102">
        <v>0</v>
      </c>
      <c r="I14" s="102">
        <v>4.78</v>
      </c>
      <c r="J14" s="102">
        <v>-0.04</v>
      </c>
      <c r="K14" s="6">
        <v>-423.01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25076.223000000002</v>
      </c>
      <c r="C17" s="94">
        <v>3246.674</v>
      </c>
      <c r="D17" s="94">
        <v>1745.0630000000001</v>
      </c>
      <c r="E17" s="94">
        <v>12664.456</v>
      </c>
      <c r="F17" s="94">
        <v>0.83199999999999996</v>
      </c>
      <c r="G17" s="94">
        <v>1573.002</v>
      </c>
      <c r="H17" s="94">
        <v>0</v>
      </c>
      <c r="I17" s="94">
        <v>27.946000000000002</v>
      </c>
      <c r="J17" s="94">
        <v>54.795000000000002</v>
      </c>
      <c r="K17" s="100">
        <v>5763.4549999999999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103.24</v>
      </c>
      <c r="C19" s="94">
        <v>1.89</v>
      </c>
      <c r="D19" s="94">
        <v>3.44</v>
      </c>
      <c r="E19" s="94">
        <v>63.17</v>
      </c>
      <c r="F19" s="94">
        <v>-0.56000000000000005</v>
      </c>
      <c r="G19" s="94">
        <v>27.12</v>
      </c>
      <c r="H19" s="94">
        <v>0</v>
      </c>
      <c r="I19" s="94">
        <v>0</v>
      </c>
      <c r="J19" s="94">
        <v>8.17</v>
      </c>
      <c r="K19" s="100">
        <v>0</v>
      </c>
    </row>
    <row r="20" spans="1:11" ht="16.5" customHeight="1" x14ac:dyDescent="0.3">
      <c r="A20" s="46" t="s">
        <v>235</v>
      </c>
      <c r="B20" s="6">
        <v>22642.480235601099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-4.25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-4.25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10342</v>
      </c>
      <c r="C23" s="94">
        <v>-1451</v>
      </c>
      <c r="D23" s="94">
        <v>2070</v>
      </c>
      <c r="E23" s="94">
        <v>3323</v>
      </c>
      <c r="F23" s="94">
        <v>-379</v>
      </c>
      <c r="G23" s="94">
        <v>2696</v>
      </c>
      <c r="H23" s="94">
        <v>0</v>
      </c>
      <c r="I23" s="94">
        <v>629</v>
      </c>
      <c r="J23" s="94">
        <v>0</v>
      </c>
      <c r="K23" s="100">
        <v>3454</v>
      </c>
    </row>
    <row r="24" spans="1:11" ht="16.5" customHeight="1" x14ac:dyDescent="0.3">
      <c r="A24" s="46" t="s">
        <v>239</v>
      </c>
      <c r="B24" s="6">
        <v>-28.198373468309999</v>
      </c>
      <c r="C24" s="102">
        <v>-46.378999999999998</v>
      </c>
      <c r="D24" s="102">
        <v>-0.15</v>
      </c>
      <c r="E24" s="102">
        <v>-0.622</v>
      </c>
      <c r="F24" s="102">
        <v>0</v>
      </c>
      <c r="G24" s="102">
        <v>0.40400000000000003</v>
      </c>
      <c r="H24" s="102">
        <v>0</v>
      </c>
      <c r="I24" s="102">
        <v>12.1985028934636</v>
      </c>
      <c r="J24" s="102">
        <v>-4.5739999999999998</v>
      </c>
      <c r="K24" s="6">
        <v>10.924123638226501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1.63</v>
      </c>
      <c r="C30" s="102">
        <v>0</v>
      </c>
      <c r="D30" s="102">
        <v>0.23</v>
      </c>
      <c r="E30" s="102">
        <v>1.4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703.27</v>
      </c>
      <c r="C34" s="102">
        <v>0</v>
      </c>
      <c r="D34" s="102">
        <v>0</v>
      </c>
      <c r="E34" s="102">
        <v>0</v>
      </c>
      <c r="F34" s="102">
        <v>0</v>
      </c>
      <c r="G34" s="102">
        <v>240.81</v>
      </c>
      <c r="H34" s="102">
        <v>0</v>
      </c>
      <c r="I34" s="102">
        <v>0</v>
      </c>
      <c r="J34" s="102">
        <v>-7.38</v>
      </c>
      <c r="K34" s="6">
        <v>469.84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57243.673862132702</v>
      </c>
      <c r="C37" s="97">
        <v>982.61800000000005</v>
      </c>
      <c r="D37" s="97">
        <v>3437.0740000000001</v>
      </c>
      <c r="E37" s="97">
        <v>15840.618</v>
      </c>
      <c r="F37" s="97">
        <v>-377.95800000000003</v>
      </c>
      <c r="G37" s="97">
        <v>4721.3270000000002</v>
      </c>
      <c r="H37" s="97">
        <v>0</v>
      </c>
      <c r="I37" s="97">
        <v>673.924502893463</v>
      </c>
      <c r="J37" s="97">
        <v>46.720999999999997</v>
      </c>
      <c r="K37" s="103">
        <v>9276.8491236382197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neaMLn3o1VnO7KeD9qium9OMtTkZnEkfmweZ3bh3iNaEeNPUnBqaxTxgrsTYY0CKmuZnCJOJYObAke++CnWng==" saltValue="dmQQGy7oqC/13CkasFdcJQ==" spinCount="100000" sheet="1" objects="1" scenarios="1"/>
  <mergeCells count="1">
    <mergeCell ref="A1:B1"/>
  </mergeCells>
  <conditionalFormatting sqref="B8:K37">
    <cfRule type="cellIs" dxfId="298" priority="5" operator="between">
      <formula>0</formula>
      <formula>0.1</formula>
    </cfRule>
    <cfRule type="cellIs" dxfId="297" priority="6" operator="lessThan">
      <formula>0</formula>
    </cfRule>
    <cfRule type="cellIs" dxfId="296" priority="7" operator="greaterThanOrEqual">
      <formula>0.1</formula>
    </cfRule>
  </conditionalFormatting>
  <conditionalFormatting sqref="A1:XFD6 A38:XFD1048576 B8:XFD37 A7 L7:XFD7">
    <cfRule type="cellIs" dxfId="295" priority="4" operator="between">
      <formula>-0.1</formula>
      <formula>0</formula>
    </cfRule>
  </conditionalFormatting>
  <conditionalFormatting sqref="A8:A37">
    <cfRule type="cellIs" dxfId="294" priority="3" operator="between">
      <formula>-0.1</formula>
      <formula>0</formula>
    </cfRule>
  </conditionalFormatting>
  <conditionalFormatting sqref="C7:K7">
    <cfRule type="cellIs" dxfId="293" priority="2" operator="between">
      <formula>-0.1</formula>
      <formula>0</formula>
    </cfRule>
  </conditionalFormatting>
  <conditionalFormatting sqref="B7">
    <cfRule type="cellIs" dxfId="29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activeCell="J36" sqref="J3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Contents'!B40</f>
        <v>Table 1.20</v>
      </c>
      <c r="B1" s="168"/>
      <c r="C1" s="40"/>
    </row>
    <row r="2" spans="1:10" ht="16.5" customHeight="1" x14ac:dyDescent="0.3">
      <c r="A2" s="4" t="str">
        <f>"AIF: "&amp;'Table of Contents'!A40&amp;", "&amp;'Table of Contents'!A3</f>
        <v>AIF: Total Sales, 2018:Q1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227</v>
      </c>
      <c r="B12" s="6">
        <v>1040</v>
      </c>
      <c r="C12" s="102">
        <v>1</v>
      </c>
      <c r="D12" s="102">
        <v>0</v>
      </c>
      <c r="E12" s="102">
        <v>25</v>
      </c>
      <c r="F12" s="102">
        <v>0</v>
      </c>
      <c r="G12" s="102">
        <v>0</v>
      </c>
      <c r="H12" s="102">
        <v>0</v>
      </c>
      <c r="I12" s="105">
        <v>973</v>
      </c>
      <c r="J12" s="6">
        <v>41</v>
      </c>
    </row>
    <row r="13" spans="1:10" ht="16.5" customHeight="1" x14ac:dyDescent="0.3">
      <c r="A13" s="46" t="s">
        <v>228</v>
      </c>
      <c r="B13" s="100">
        <v>57.22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57.22</v>
      </c>
      <c r="J13" s="100">
        <v>0</v>
      </c>
    </row>
    <row r="14" spans="1:10" ht="16.5" customHeight="1" x14ac:dyDescent="0.3">
      <c r="A14" s="46" t="s">
        <v>229</v>
      </c>
      <c r="B14" s="6">
        <v>7426.79</v>
      </c>
      <c r="C14" s="102">
        <v>2707.29</v>
      </c>
      <c r="D14" s="102">
        <v>3974.79</v>
      </c>
      <c r="E14" s="102">
        <v>572.04</v>
      </c>
      <c r="F14" s="102">
        <v>1.22</v>
      </c>
      <c r="G14" s="102">
        <v>0</v>
      </c>
      <c r="H14" s="102">
        <v>0</v>
      </c>
      <c r="I14" s="105">
        <v>0</v>
      </c>
      <c r="J14" s="6">
        <v>171.45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232</v>
      </c>
      <c r="B17" s="100">
        <v>53566.773000000001</v>
      </c>
      <c r="C17" s="94">
        <v>4134.317</v>
      </c>
      <c r="D17" s="94">
        <v>11393.987999999999</v>
      </c>
      <c r="E17" s="94">
        <v>25307.22</v>
      </c>
      <c r="F17" s="94">
        <v>0.86899999999999999</v>
      </c>
      <c r="G17" s="94">
        <v>0</v>
      </c>
      <c r="H17" s="94">
        <v>153.61799999999999</v>
      </c>
      <c r="I17" s="93">
        <v>4639.9669999999996</v>
      </c>
      <c r="J17" s="100">
        <v>7936.7939999999999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235</v>
      </c>
      <c r="B20" s="6">
        <v>79501.040968942805</v>
      </c>
      <c r="C20" s="102">
        <v>0</v>
      </c>
      <c r="D20" s="102">
        <v>0</v>
      </c>
      <c r="E20" s="102">
        <v>0</v>
      </c>
      <c r="F20" s="102">
        <v>1267.8850888883401</v>
      </c>
      <c r="G20" s="102">
        <v>0</v>
      </c>
      <c r="H20" s="102">
        <v>0</v>
      </c>
      <c r="I20" s="105">
        <v>823.839699208566</v>
      </c>
      <c r="J20" s="6">
        <v>77409.316180845897</v>
      </c>
    </row>
    <row r="21" spans="1:10" ht="16.5" customHeight="1" x14ac:dyDescent="0.3">
      <c r="A21" s="46" t="s">
        <v>236</v>
      </c>
      <c r="B21" s="100">
        <v>83.53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1.2</v>
      </c>
      <c r="I21" s="93">
        <v>0</v>
      </c>
      <c r="J21" s="100">
        <v>82.33</v>
      </c>
    </row>
    <row r="22" spans="1:10" ht="16.5" customHeight="1" x14ac:dyDescent="0.3">
      <c r="A22" s="46" t="s">
        <v>237</v>
      </c>
      <c r="B22" s="6">
        <v>1036.73</v>
      </c>
      <c r="C22" s="102">
        <v>79.59</v>
      </c>
      <c r="D22" s="102">
        <v>66.040000000000006</v>
      </c>
      <c r="E22" s="102">
        <v>682.72</v>
      </c>
      <c r="F22" s="102">
        <v>0</v>
      </c>
      <c r="G22" s="102">
        <v>0</v>
      </c>
      <c r="H22" s="102">
        <v>8.75</v>
      </c>
      <c r="I22" s="105">
        <v>10.69</v>
      </c>
      <c r="J22" s="6">
        <v>188.92</v>
      </c>
    </row>
    <row r="23" spans="1:10" ht="16.5" customHeight="1" x14ac:dyDescent="0.3">
      <c r="A23" s="46" t="s">
        <v>238</v>
      </c>
      <c r="B23" s="100">
        <v>48392</v>
      </c>
      <c r="C23" s="94">
        <v>2346</v>
      </c>
      <c r="D23" s="94">
        <v>9704</v>
      </c>
      <c r="E23" s="94">
        <v>15224</v>
      </c>
      <c r="F23" s="94">
        <v>5264</v>
      </c>
      <c r="G23" s="94">
        <v>0</v>
      </c>
      <c r="H23" s="94">
        <v>0</v>
      </c>
      <c r="I23" s="93">
        <v>3895</v>
      </c>
      <c r="J23" s="100">
        <v>11959</v>
      </c>
    </row>
    <row r="24" spans="1:10" ht="16.5" customHeight="1" x14ac:dyDescent="0.3">
      <c r="A24" s="46" t="s">
        <v>239</v>
      </c>
      <c r="B24" s="6">
        <v>116.38991355</v>
      </c>
      <c r="C24" s="102">
        <v>18.856000000000002</v>
      </c>
      <c r="D24" s="102">
        <v>13.898999999999999</v>
      </c>
      <c r="E24" s="102">
        <v>0.23400000000000001</v>
      </c>
      <c r="F24" s="102">
        <v>0</v>
      </c>
      <c r="G24" s="102">
        <v>0</v>
      </c>
      <c r="H24" s="102">
        <v>0</v>
      </c>
      <c r="I24" s="105">
        <v>0.67600000000000005</v>
      </c>
      <c r="J24" s="6">
        <v>82.724913549999997</v>
      </c>
    </row>
    <row r="25" spans="1:10" ht="16.5" customHeight="1" x14ac:dyDescent="0.3">
      <c r="A25" s="46" t="s">
        <v>240</v>
      </c>
      <c r="B25" s="100">
        <v>25902</v>
      </c>
      <c r="C25" s="94">
        <v>7578</v>
      </c>
      <c r="D25" s="94">
        <v>9432</v>
      </c>
      <c r="E25" s="94">
        <v>356</v>
      </c>
      <c r="F25" s="94">
        <v>0</v>
      </c>
      <c r="G25" s="94">
        <v>0</v>
      </c>
      <c r="H25" s="94">
        <v>0</v>
      </c>
      <c r="I25" s="93">
        <v>3193</v>
      </c>
      <c r="J25" s="100">
        <v>5343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242</v>
      </c>
      <c r="B27" s="100">
        <v>1973.47</v>
      </c>
      <c r="C27" s="94">
        <v>287.39999999999998</v>
      </c>
      <c r="D27" s="94">
        <v>676.98</v>
      </c>
      <c r="E27" s="94">
        <v>306.52999999999997</v>
      </c>
      <c r="F27" s="94">
        <v>455.74</v>
      </c>
      <c r="G27" s="94">
        <v>0</v>
      </c>
      <c r="H27" s="94">
        <v>136.33000000000001</v>
      </c>
      <c r="I27" s="93">
        <v>21.53</v>
      </c>
      <c r="J27" s="100">
        <v>88.96</v>
      </c>
    </row>
    <row r="28" spans="1:10" ht="16.5" customHeight="1" x14ac:dyDescent="0.3">
      <c r="A28" s="46" t="s">
        <v>243</v>
      </c>
      <c r="B28" s="6">
        <v>111.77603187</v>
      </c>
      <c r="C28" s="102">
        <v>4.6852089999999999E-2</v>
      </c>
      <c r="D28" s="102">
        <v>7.6064564199999998</v>
      </c>
      <c r="E28" s="102">
        <v>1.46510787</v>
      </c>
      <c r="F28" s="102">
        <v>6.7819572800000003</v>
      </c>
      <c r="G28" s="102">
        <v>9.0755999999999996E-3</v>
      </c>
      <c r="H28" s="102">
        <v>0</v>
      </c>
      <c r="I28" s="105">
        <v>0</v>
      </c>
      <c r="J28" s="6">
        <v>95.866582609999995</v>
      </c>
    </row>
    <row r="29" spans="1:10" ht="16.5" customHeight="1" x14ac:dyDescent="0.3">
      <c r="A29" s="46" t="s">
        <v>244</v>
      </c>
      <c r="B29" s="100">
        <v>22.23</v>
      </c>
      <c r="C29" s="94">
        <v>0</v>
      </c>
      <c r="D29" s="94">
        <v>0</v>
      </c>
      <c r="E29" s="94">
        <v>0.26</v>
      </c>
      <c r="F29" s="94">
        <v>0</v>
      </c>
      <c r="G29" s="94">
        <v>0</v>
      </c>
      <c r="H29" s="94">
        <v>5.95</v>
      </c>
      <c r="I29" s="93">
        <v>0</v>
      </c>
      <c r="J29" s="100">
        <v>16.02</v>
      </c>
    </row>
    <row r="30" spans="1:10" ht="16.5" customHeight="1" x14ac:dyDescent="0.3">
      <c r="A30" s="46" t="s">
        <v>245</v>
      </c>
      <c r="B30" s="6">
        <v>70.808999999999997</v>
      </c>
      <c r="C30" s="102">
        <v>0</v>
      </c>
      <c r="D30" s="102">
        <v>0.23</v>
      </c>
      <c r="E30" s="102">
        <v>22.63</v>
      </c>
      <c r="F30" s="102">
        <v>1.679</v>
      </c>
      <c r="G30" s="102">
        <v>0</v>
      </c>
      <c r="H30" s="102">
        <v>0</v>
      </c>
      <c r="I30" s="105">
        <v>46.27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247</v>
      </c>
      <c r="B32" s="6">
        <v>2147</v>
      </c>
      <c r="C32" s="102">
        <v>1237</v>
      </c>
      <c r="D32" s="102">
        <v>214</v>
      </c>
      <c r="E32" s="102">
        <v>66</v>
      </c>
      <c r="F32" s="102">
        <v>0</v>
      </c>
      <c r="G32" s="102">
        <v>428</v>
      </c>
      <c r="H32" s="102">
        <v>63</v>
      </c>
      <c r="I32" s="105">
        <v>0</v>
      </c>
      <c r="J32" s="6">
        <v>139</v>
      </c>
    </row>
    <row r="33" spans="1:10" ht="16.5" customHeight="1" x14ac:dyDescent="0.3">
      <c r="A33" s="46" t="s">
        <v>248</v>
      </c>
      <c r="B33" s="100">
        <v>1649.55</v>
      </c>
      <c r="C33" s="94">
        <v>327.94</v>
      </c>
      <c r="D33" s="94">
        <v>98.08</v>
      </c>
      <c r="E33" s="94">
        <v>498.44</v>
      </c>
      <c r="F33" s="94">
        <v>0.6</v>
      </c>
      <c r="G33" s="94">
        <v>0</v>
      </c>
      <c r="H33" s="94">
        <v>212.51</v>
      </c>
      <c r="I33" s="93">
        <v>0</v>
      </c>
      <c r="J33" s="100">
        <v>511.97</v>
      </c>
    </row>
    <row r="34" spans="1:10" ht="16.5" customHeight="1" x14ac:dyDescent="0.3">
      <c r="A34" s="46" t="s">
        <v>249</v>
      </c>
      <c r="B34" s="6">
        <v>5347.22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621.73</v>
      </c>
      <c r="J34" s="6">
        <v>4725.49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251</v>
      </c>
      <c r="B36" s="6">
        <v>10699.6</v>
      </c>
      <c r="C36" s="102">
        <v>2047.14</v>
      </c>
      <c r="D36" s="102">
        <v>653.80999999999995</v>
      </c>
      <c r="E36" s="102">
        <v>5078.96</v>
      </c>
      <c r="F36" s="102">
        <v>2.34</v>
      </c>
      <c r="G36" s="102">
        <v>0.01</v>
      </c>
      <c r="H36" s="102">
        <v>289.26</v>
      </c>
      <c r="I36" s="105">
        <v>765.53</v>
      </c>
      <c r="J36" s="6">
        <v>1862.55</v>
      </c>
    </row>
    <row r="37" spans="1:10" ht="16.5" customHeight="1" x14ac:dyDescent="0.3">
      <c r="A37" s="47" t="s">
        <v>77</v>
      </c>
      <c r="B37" s="103">
        <v>239144.12891436199</v>
      </c>
      <c r="C37" s="97">
        <v>20764.579852089999</v>
      </c>
      <c r="D37" s="97">
        <v>36235.423456420001</v>
      </c>
      <c r="E37" s="97">
        <v>48141.499107869997</v>
      </c>
      <c r="F37" s="97">
        <v>7001.1150461683401</v>
      </c>
      <c r="G37" s="97">
        <v>428.01907560000001</v>
      </c>
      <c r="H37" s="97">
        <v>870.61799999999903</v>
      </c>
      <c r="I37" s="96">
        <v>15048.452699208499</v>
      </c>
      <c r="J37" s="103">
        <v>110654.391677005</v>
      </c>
    </row>
  </sheetData>
  <sheetProtection algorithmName="SHA-512" hashValue="guKWM0JFc2mxSkTllJV/Fg64bgfvEg/jPcRgwPF4eBGcazYE7fG5WYL7CH34Y/mL4H57w8kt/kb7WUC2ePHJJw==" saltValue="cTwGY97i//6J7uDItNDQHg==" spinCount="100000" sheet="1" objects="1" scenarios="1"/>
  <mergeCells count="1">
    <mergeCell ref="A1:B1"/>
  </mergeCells>
  <conditionalFormatting sqref="B8:J37">
    <cfRule type="cellIs" dxfId="291" priority="5" operator="between">
      <formula>0</formula>
      <formula>0.1</formula>
    </cfRule>
    <cfRule type="cellIs" dxfId="290" priority="6" operator="lessThan">
      <formula>0</formula>
    </cfRule>
    <cfRule type="cellIs" dxfId="289" priority="7" operator="greaterThanOrEqual">
      <formula>0.1</formula>
    </cfRule>
  </conditionalFormatting>
  <conditionalFormatting sqref="A1:XFD6 A38:XFD1048576 B8:XFD37 A7 K7:XFD7">
    <cfRule type="cellIs" dxfId="288" priority="4" operator="between">
      <formula>-0.1</formula>
      <formula>0</formula>
    </cfRule>
  </conditionalFormatting>
  <conditionalFormatting sqref="A8:A37">
    <cfRule type="cellIs" dxfId="287" priority="3" operator="between">
      <formula>-0.1</formula>
      <formula>0</formula>
    </cfRule>
  </conditionalFormatting>
  <conditionalFormatting sqref="C7:J7">
    <cfRule type="cellIs" dxfId="286" priority="2" operator="between">
      <formula>-0.1</formula>
      <formula>0</formula>
    </cfRule>
  </conditionalFormatting>
  <conditionalFormatting sqref="B7">
    <cfRule type="cellIs" dxfId="28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activeCell="J37" sqref="J3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Contents'!B41</f>
        <v>Table 1.21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Contents'!A41&amp;", "&amp;'Table of Contents'!A3</f>
        <v>AIF: Total Sales of Other Funds, 2018:Q1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41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19</v>
      </c>
      <c r="I12" s="102">
        <v>3</v>
      </c>
      <c r="J12" s="6">
        <v>19</v>
      </c>
      <c r="K12" s="108" t="e">
        <v>#REF!</v>
      </c>
      <c r="L12" s="105">
        <v>1018</v>
      </c>
      <c r="M12" s="6">
        <v>22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171.45</v>
      </c>
      <c r="C14" s="102">
        <v>0</v>
      </c>
      <c r="D14" s="102">
        <v>0</v>
      </c>
      <c r="E14" s="102">
        <v>0</v>
      </c>
      <c r="F14" s="102">
        <v>0</v>
      </c>
      <c r="G14" s="102">
        <v>5.25</v>
      </c>
      <c r="H14" s="102">
        <v>4.8099999999999996</v>
      </c>
      <c r="I14" s="102">
        <v>148.03</v>
      </c>
      <c r="J14" s="6">
        <v>13.36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7936.7939999999999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27.946000000000002</v>
      </c>
      <c r="I17" s="94">
        <v>156.14500000000001</v>
      </c>
      <c r="J17" s="100">
        <v>7752.7030000000004</v>
      </c>
      <c r="K17" s="108" t="e">
        <v>#REF!</v>
      </c>
      <c r="L17" s="93">
        <v>7908.848</v>
      </c>
      <c r="M17" s="100">
        <v>27.946000000000002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77409.316180845897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82.33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82.33</v>
      </c>
      <c r="J21" s="100">
        <v>0</v>
      </c>
      <c r="K21" s="108" t="e">
        <v>#REF!</v>
      </c>
      <c r="L21" s="93">
        <v>82.33</v>
      </c>
      <c r="M21" s="100">
        <v>0</v>
      </c>
    </row>
    <row r="22" spans="1:13" ht="16.5" customHeight="1" x14ac:dyDescent="0.3">
      <c r="A22" s="46" t="s">
        <v>237</v>
      </c>
      <c r="B22" s="6">
        <v>188.92</v>
      </c>
      <c r="C22" s="102">
        <v>0</v>
      </c>
      <c r="D22" s="102">
        <v>0</v>
      </c>
      <c r="E22" s="102">
        <v>0</v>
      </c>
      <c r="F22" s="102">
        <v>0</v>
      </c>
      <c r="G22" s="102">
        <v>3.6</v>
      </c>
      <c r="H22" s="102">
        <v>0</v>
      </c>
      <c r="I22" s="102">
        <v>1.75</v>
      </c>
      <c r="J22" s="6">
        <v>183.58</v>
      </c>
      <c r="K22" s="108" t="e">
        <v>#REF!</v>
      </c>
      <c r="L22" s="105">
        <v>183.58</v>
      </c>
      <c r="M22" s="6">
        <v>0</v>
      </c>
    </row>
    <row r="23" spans="1:13" ht="16.5" customHeight="1" x14ac:dyDescent="0.3">
      <c r="A23" s="46" t="s">
        <v>238</v>
      </c>
      <c r="B23" s="100">
        <v>11959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1655</v>
      </c>
      <c r="I23" s="94">
        <v>0</v>
      </c>
      <c r="J23" s="100">
        <v>10304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82.724913549999997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16.643000000000001</v>
      </c>
      <c r="I24" s="102">
        <v>2.2610000000000001</v>
      </c>
      <c r="J24" s="6">
        <v>63.82091355</v>
      </c>
      <c r="K24" s="108" t="e">
        <v>#REF!</v>
      </c>
      <c r="L24" s="105">
        <v>82.724913549999997</v>
      </c>
      <c r="M24" s="6">
        <v>0</v>
      </c>
    </row>
    <row r="25" spans="1:13" ht="16.5" customHeight="1" x14ac:dyDescent="0.3">
      <c r="A25" s="46" t="s">
        <v>240</v>
      </c>
      <c r="B25" s="100">
        <v>5343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1515</v>
      </c>
      <c r="I25" s="94">
        <v>160</v>
      </c>
      <c r="J25" s="100">
        <v>3668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88.96</v>
      </c>
      <c r="C27" s="94">
        <v>0</v>
      </c>
      <c r="D27" s="94">
        <v>0</v>
      </c>
      <c r="E27" s="94">
        <v>0</v>
      </c>
      <c r="F27" s="94">
        <v>0</v>
      </c>
      <c r="G27" s="94">
        <v>38.130000000000003</v>
      </c>
      <c r="H27" s="94">
        <v>46.67</v>
      </c>
      <c r="I27" s="94">
        <v>0</v>
      </c>
      <c r="J27" s="100">
        <v>4.1500000000000004</v>
      </c>
      <c r="K27" s="108" t="e"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95.866582609999995</v>
      </c>
      <c r="C28" s="102">
        <v>0</v>
      </c>
      <c r="D28" s="102">
        <v>0</v>
      </c>
      <c r="E28" s="102">
        <v>0</v>
      </c>
      <c r="F28" s="102">
        <v>88.610689919999999</v>
      </c>
      <c r="G28" s="102">
        <v>0</v>
      </c>
      <c r="H28" s="102">
        <v>3.0522173600000002</v>
      </c>
      <c r="I28" s="102">
        <v>0</v>
      </c>
      <c r="J28" s="6">
        <v>4.2036753300000003</v>
      </c>
      <c r="K28" s="108" t="e">
        <v>#REF!</v>
      </c>
      <c r="L28" s="105">
        <v>95.866582609999995</v>
      </c>
      <c r="M28" s="6">
        <v>0</v>
      </c>
    </row>
    <row r="29" spans="1:13" ht="16.5" customHeight="1" x14ac:dyDescent="0.3">
      <c r="A29" s="46" t="s">
        <v>244</v>
      </c>
      <c r="B29" s="100">
        <v>16.02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16.02</v>
      </c>
      <c r="K29" s="108" t="e">
        <v>#REF!</v>
      </c>
      <c r="L29" s="93">
        <v>0</v>
      </c>
      <c r="M29" s="100">
        <v>16.02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139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139</v>
      </c>
      <c r="J32" s="6">
        <v>0</v>
      </c>
      <c r="K32" s="108" t="e">
        <v>#REF!</v>
      </c>
      <c r="L32" s="105">
        <v>139</v>
      </c>
      <c r="M32" s="6">
        <v>0</v>
      </c>
    </row>
    <row r="33" spans="1:13" ht="16.5" customHeight="1" x14ac:dyDescent="0.3">
      <c r="A33" s="46" t="s">
        <v>248</v>
      </c>
      <c r="B33" s="100">
        <v>511.97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458.12</v>
      </c>
      <c r="J33" s="100">
        <v>53.86</v>
      </c>
      <c r="K33" s="108" t="e">
        <v>#REF!</v>
      </c>
      <c r="L33" s="93">
        <v>53.86</v>
      </c>
      <c r="M33" s="100">
        <v>0</v>
      </c>
    </row>
    <row r="34" spans="1:13" ht="16.5" customHeight="1" x14ac:dyDescent="0.3">
      <c r="A34" s="46" t="s">
        <v>249</v>
      </c>
      <c r="B34" s="6">
        <v>4725.49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14.57</v>
      </c>
      <c r="J34" s="6">
        <v>4710.91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1862.55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1862.55</v>
      </c>
      <c r="K36" s="108" t="e">
        <v>#REF!</v>
      </c>
      <c r="L36" s="105">
        <v>1862.55</v>
      </c>
      <c r="M36" s="6">
        <v>0</v>
      </c>
    </row>
    <row r="37" spans="1:13" ht="16.5" customHeight="1" x14ac:dyDescent="0.3">
      <c r="A37" s="47" t="s">
        <v>77</v>
      </c>
      <c r="B37" s="103">
        <v>110654.391677005</v>
      </c>
      <c r="C37" s="97">
        <v>0</v>
      </c>
      <c r="D37" s="97">
        <v>0</v>
      </c>
      <c r="E37" s="97">
        <v>0</v>
      </c>
      <c r="F37" s="97">
        <v>88.610689919999999</v>
      </c>
      <c r="G37" s="97">
        <v>46.98</v>
      </c>
      <c r="H37" s="97">
        <v>3288.1212173600002</v>
      </c>
      <c r="I37" s="97">
        <v>1165.2059999999999</v>
      </c>
      <c r="J37" s="103">
        <v>28656.15758888</v>
      </c>
      <c r="K37" s="109" t="e">
        <v>#REF!</v>
      </c>
      <c r="L37" s="96">
        <v>11426.759496160001</v>
      </c>
      <c r="M37" s="103">
        <v>65.965999999999994</v>
      </c>
    </row>
    <row r="38" spans="1:13" ht="16.5" customHeight="1" x14ac:dyDescent="0.3">
      <c r="A38" s="6"/>
      <c r="B38" s="6">
        <f>'[1]Table 1.21'!B73</f>
        <v>0</v>
      </c>
      <c r="C38" s="102"/>
      <c r="D38" s="102">
        <f>'[1]Table 1.21'!D73</f>
        <v>0</v>
      </c>
      <c r="E38" s="102">
        <f>'[1]Table 1.21'!E73</f>
        <v>0</v>
      </c>
      <c r="F38" s="102">
        <f>'[1]Table 1.21'!F73</f>
        <v>0</v>
      </c>
      <c r="G38" s="102">
        <f>'[1]Table 1.21'!G73</f>
        <v>0</v>
      </c>
      <c r="H38" s="102">
        <f>'[1]Table 1.21'!H73</f>
        <v>0</v>
      </c>
      <c r="I38" s="102">
        <f>'[1]Table 1.21'!I73</f>
        <v>0</v>
      </c>
      <c r="J38" s="6">
        <f>'[1]Table 1.21'!J73</f>
        <v>0</v>
      </c>
      <c r="K38" s="108" t="e">
        <f>#REF!</f>
        <v>#REF!</v>
      </c>
      <c r="L38" s="105">
        <f>'[1]Table 1.21'!K73</f>
        <v>0</v>
      </c>
      <c r="M38" s="6">
        <f>'[1]Table 1.21'!L73</f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nHO281lzC88444DKbaNX9sgZ5EIVPlbFaeV6M7PTNhR+pUBpEGLu/DzAfhgxjhtEKgd+RLSZuevcdJFraR2XA==" saltValue="gUf2oHGQOFomr+OwnNV0VA==" spinCount="100000" sheet="1" objects="1" scenarios="1"/>
  <mergeCells count="1">
    <mergeCell ref="A1:B1"/>
  </mergeCells>
  <conditionalFormatting sqref="B8:M38">
    <cfRule type="cellIs" dxfId="284" priority="6" operator="between">
      <formula>0</formula>
      <formula>0.1</formula>
    </cfRule>
    <cfRule type="cellIs" dxfId="283" priority="7" operator="lessThan">
      <formula>0</formula>
    </cfRule>
    <cfRule type="cellIs" dxfId="282" priority="8" operator="greaterThanOrEqual">
      <formula>0.1</formula>
    </cfRule>
  </conditionalFormatting>
  <conditionalFormatting sqref="A1:XFD6 A39:XFD1048576 A38 B8:XFD38 A7 K7 N7:XFD7">
    <cfRule type="cellIs" dxfId="281" priority="5" operator="between">
      <formula>-0.1</formula>
      <formula>0</formula>
    </cfRule>
  </conditionalFormatting>
  <conditionalFormatting sqref="A8:A37">
    <cfRule type="cellIs" dxfId="280" priority="4" operator="between">
      <formula>-0.1</formula>
      <formula>0</formula>
    </cfRule>
  </conditionalFormatting>
  <conditionalFormatting sqref="C7:J7">
    <cfRule type="cellIs" dxfId="279" priority="3" operator="between">
      <formula>-0.1</formula>
      <formula>0</formula>
    </cfRule>
  </conditionalFormatting>
  <conditionalFormatting sqref="L7:M7">
    <cfRule type="cellIs" dxfId="278" priority="2" operator="between">
      <formula>-0.1</formula>
      <formula>0</formula>
    </cfRule>
  </conditionalFormatting>
  <conditionalFormatting sqref="B7">
    <cfRule type="cellIs" dxfId="27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activeCell="K37" sqref="K3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Contents'!B42</f>
        <v>Table 1.22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483.97</v>
      </c>
      <c r="H14" s="102">
        <v>37.92</v>
      </c>
      <c r="I14" s="102">
        <v>189.32</v>
      </c>
      <c r="J14" s="102">
        <v>243.37</v>
      </c>
      <c r="K14" s="6">
        <v>13.36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2280.2669999999998</v>
      </c>
      <c r="H17" s="94">
        <v>18.405999999999999</v>
      </c>
      <c r="I17" s="94">
        <v>0</v>
      </c>
      <c r="J17" s="94">
        <v>1716.607</v>
      </c>
      <c r="K17" s="100">
        <v>545.25400000000002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24.47</v>
      </c>
      <c r="H21" s="94">
        <v>0</v>
      </c>
      <c r="I21" s="94">
        <v>0</v>
      </c>
      <c r="J21" s="94">
        <v>1.2</v>
      </c>
      <c r="K21" s="100">
        <v>23.27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5702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20.351913549999999</v>
      </c>
      <c r="H24" s="102">
        <v>2.1549999999999998</v>
      </c>
      <c r="I24" s="102">
        <v>0</v>
      </c>
      <c r="J24" s="102">
        <v>0</v>
      </c>
      <c r="K24" s="6">
        <v>18.196913550000001</v>
      </c>
    </row>
    <row r="25" spans="1:11" ht="16.5" customHeight="1" x14ac:dyDescent="0.3">
      <c r="A25" s="46" t="s">
        <v>240</v>
      </c>
      <c r="B25" s="100">
        <v>12</v>
      </c>
      <c r="C25" s="94">
        <v>0</v>
      </c>
      <c r="D25" s="94">
        <v>0</v>
      </c>
      <c r="E25" s="100">
        <v>0</v>
      </c>
      <c r="F25" s="108"/>
      <c r="G25" s="100">
        <v>3685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216.93</v>
      </c>
      <c r="H27" s="94">
        <v>95.92</v>
      </c>
      <c r="I27" s="94">
        <v>60.64</v>
      </c>
      <c r="J27" s="94">
        <v>50.99</v>
      </c>
      <c r="K27" s="100">
        <v>9.39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39.865336139999997</v>
      </c>
      <c r="H28" s="102">
        <v>0</v>
      </c>
      <c r="I28" s="102">
        <v>0.74246988999999997</v>
      </c>
      <c r="J28" s="102">
        <v>8.0149999999999999E-2</v>
      </c>
      <c r="K28" s="6">
        <v>39.042716249999998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75.819999999999993</v>
      </c>
      <c r="C33" s="94">
        <v>75.819999999999993</v>
      </c>
      <c r="D33" s="94">
        <v>0</v>
      </c>
      <c r="E33" s="100">
        <v>0</v>
      </c>
      <c r="F33" s="108"/>
      <c r="G33" s="100">
        <v>534.64</v>
      </c>
      <c r="H33" s="94">
        <v>154.13999999999999</v>
      </c>
      <c r="I33" s="94">
        <v>8.2200000000000006</v>
      </c>
      <c r="J33" s="94">
        <v>314.10000000000002</v>
      </c>
      <c r="K33" s="100">
        <v>58.17</v>
      </c>
    </row>
    <row r="34" spans="1:11" ht="16.5" customHeight="1" x14ac:dyDescent="0.3">
      <c r="A34" s="46" t="s">
        <v>249</v>
      </c>
      <c r="B34" s="6">
        <v>151.32</v>
      </c>
      <c r="C34" s="102">
        <v>0</v>
      </c>
      <c r="D34" s="102">
        <v>0</v>
      </c>
      <c r="E34" s="6">
        <v>151.32</v>
      </c>
      <c r="F34" s="108"/>
      <c r="G34" s="6">
        <v>545.39</v>
      </c>
      <c r="H34" s="102">
        <v>0</v>
      </c>
      <c r="I34" s="102">
        <v>0</v>
      </c>
      <c r="J34" s="102">
        <v>0</v>
      </c>
      <c r="K34" s="6">
        <v>545.39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6139.37</v>
      </c>
      <c r="H36" s="102">
        <v>418.78</v>
      </c>
      <c r="I36" s="102">
        <v>82.83</v>
      </c>
      <c r="J36" s="102">
        <v>3789.72</v>
      </c>
      <c r="K36" s="6">
        <v>1848.04</v>
      </c>
    </row>
    <row r="37" spans="1:11" ht="16.5" customHeight="1" x14ac:dyDescent="0.3">
      <c r="A37" s="47" t="s">
        <v>77</v>
      </c>
      <c r="B37" s="103">
        <v>239.14</v>
      </c>
      <c r="C37" s="97">
        <v>75.819999999999993</v>
      </c>
      <c r="D37" s="97">
        <v>0</v>
      </c>
      <c r="E37" s="103">
        <v>151.32</v>
      </c>
      <c r="F37" s="109"/>
      <c r="G37" s="103">
        <v>19672.254249689999</v>
      </c>
      <c r="H37" s="97">
        <v>727.32100000000003</v>
      </c>
      <c r="I37" s="97">
        <v>341.75246988999999</v>
      </c>
      <c r="J37" s="97">
        <v>6116.0671499999999</v>
      </c>
      <c r="K37" s="103">
        <v>3100.1136298000001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1q+/C5Adi4sNjr9WyF8s4AMl8tdBF9tTuntr+Z4NdCzgFeQkQNjjEgyZ1IxGCxGQvwvjbB2qnPiSauJUcSYyvQ==" saltValue="0mvEaDwOQsSGHG59jTw07g==" spinCount="100000" sheet="1" objects="1" scenarios="1"/>
  <mergeCells count="1">
    <mergeCell ref="A1:B1"/>
  </mergeCells>
  <conditionalFormatting sqref="B8:K37">
    <cfRule type="cellIs" dxfId="276" priority="7" operator="between">
      <formula>0</formula>
      <formula>0.1</formula>
    </cfRule>
    <cfRule type="cellIs" dxfId="275" priority="8" operator="lessThan">
      <formula>0</formula>
    </cfRule>
    <cfRule type="cellIs" dxfId="274" priority="9" operator="greaterThanOrEqual">
      <formula>0.1</formula>
    </cfRule>
  </conditionalFormatting>
  <conditionalFormatting sqref="A1:XFD6 A38:XFD1048576 B8:XFD37 A7 F7 L7:XFD7">
    <cfRule type="cellIs" dxfId="273" priority="6" operator="between">
      <formula>-0.1</formula>
      <formula>0</formula>
    </cfRule>
  </conditionalFormatting>
  <conditionalFormatting sqref="A8:A37">
    <cfRule type="cellIs" dxfId="272" priority="5" operator="between">
      <formula>-0.1</formula>
      <formula>0</formula>
    </cfRule>
  </conditionalFormatting>
  <conditionalFormatting sqref="C7:E7">
    <cfRule type="cellIs" dxfId="271" priority="4" operator="between">
      <formula>-0.1</formula>
      <formula>0</formula>
    </cfRule>
  </conditionalFormatting>
  <conditionalFormatting sqref="H7:K7">
    <cfRule type="cellIs" dxfId="270" priority="3" operator="between">
      <formula>-0.1</formula>
      <formula>0</formula>
    </cfRule>
  </conditionalFormatting>
  <conditionalFormatting sqref="B7">
    <cfRule type="cellIs" dxfId="269" priority="2" operator="between">
      <formula>-0.1</formula>
      <formula>0</formula>
    </cfRule>
  </conditionalFormatting>
  <conditionalFormatting sqref="G7">
    <cfRule type="cellIs" dxfId="26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activeCell="J37" sqref="J3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Contents'!B43</f>
        <v>Table 1.23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2018:Q1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6848.7</v>
      </c>
      <c r="C14" s="102">
        <v>2518.4</v>
      </c>
      <c r="D14" s="102">
        <v>3933.35</v>
      </c>
      <c r="E14" s="102">
        <v>390.95</v>
      </c>
      <c r="F14" s="102">
        <v>1.22</v>
      </c>
      <c r="G14" s="102">
        <v>0</v>
      </c>
      <c r="H14" s="102">
        <v>0</v>
      </c>
      <c r="I14" s="102">
        <v>4.78</v>
      </c>
      <c r="J14" s="102">
        <v>0</v>
      </c>
      <c r="K14" s="6">
        <v>0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50806.095000000001</v>
      </c>
      <c r="C17" s="94">
        <v>4114.3469999999998</v>
      </c>
      <c r="D17" s="94">
        <v>11367.861000000001</v>
      </c>
      <c r="E17" s="94">
        <v>24812.861000000001</v>
      </c>
      <c r="F17" s="94">
        <v>0.86899999999999999</v>
      </c>
      <c r="G17" s="94">
        <v>2536.4659999999999</v>
      </c>
      <c r="H17" s="94">
        <v>0</v>
      </c>
      <c r="I17" s="94">
        <v>27.946000000000002</v>
      </c>
      <c r="J17" s="94">
        <v>156.14500000000001</v>
      </c>
      <c r="K17" s="100">
        <v>7789.6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82.33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82.33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33094</v>
      </c>
      <c r="C23" s="94">
        <v>1580</v>
      </c>
      <c r="D23" s="94">
        <v>8177</v>
      </c>
      <c r="E23" s="94">
        <v>8322</v>
      </c>
      <c r="F23" s="94">
        <v>1636</v>
      </c>
      <c r="G23" s="94">
        <v>3857</v>
      </c>
      <c r="H23" s="94">
        <v>0</v>
      </c>
      <c r="I23" s="94">
        <v>1150</v>
      </c>
      <c r="J23" s="94">
        <v>0</v>
      </c>
      <c r="K23" s="100">
        <v>8372</v>
      </c>
    </row>
    <row r="24" spans="1:11" ht="16.5" customHeight="1" x14ac:dyDescent="0.3">
      <c r="A24" s="46" t="s">
        <v>239</v>
      </c>
      <c r="B24" s="6">
        <v>113.91991355</v>
      </c>
      <c r="C24" s="102">
        <v>18.821000000000002</v>
      </c>
      <c r="D24" s="102">
        <v>13.199</v>
      </c>
      <c r="E24" s="102">
        <v>0.23400000000000001</v>
      </c>
      <c r="F24" s="102">
        <v>0</v>
      </c>
      <c r="G24" s="102">
        <v>0.67600000000000005</v>
      </c>
      <c r="H24" s="102">
        <v>0</v>
      </c>
      <c r="I24" s="102">
        <v>16.643000000000001</v>
      </c>
      <c r="J24" s="102">
        <v>2.2610000000000001</v>
      </c>
      <c r="K24" s="6">
        <v>62.085913550000001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1.63</v>
      </c>
      <c r="C30" s="102">
        <v>0</v>
      </c>
      <c r="D30" s="102">
        <v>0.23</v>
      </c>
      <c r="E30" s="102">
        <v>1.4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3687.98</v>
      </c>
      <c r="C34" s="102">
        <v>0</v>
      </c>
      <c r="D34" s="102">
        <v>0</v>
      </c>
      <c r="E34" s="102">
        <v>0</v>
      </c>
      <c r="F34" s="102">
        <v>0</v>
      </c>
      <c r="G34" s="102">
        <v>518.47</v>
      </c>
      <c r="H34" s="102">
        <v>0</v>
      </c>
      <c r="I34" s="102">
        <v>0</v>
      </c>
      <c r="J34" s="102">
        <v>3.46</v>
      </c>
      <c r="K34" s="6">
        <v>3166.06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94634.654913549995</v>
      </c>
      <c r="C37" s="97">
        <v>8231.5679999999993</v>
      </c>
      <c r="D37" s="97">
        <v>23491.64</v>
      </c>
      <c r="E37" s="97">
        <v>33527.445</v>
      </c>
      <c r="F37" s="97">
        <v>1638.0889999999999</v>
      </c>
      <c r="G37" s="97">
        <v>6912.6120000000001</v>
      </c>
      <c r="H37" s="97">
        <v>0</v>
      </c>
      <c r="I37" s="97">
        <v>1199.3689999999999</v>
      </c>
      <c r="J37" s="97">
        <v>244.196</v>
      </c>
      <c r="K37" s="103">
        <v>19389.745913549999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aay73kFIG288pFSUqrVEgfKZba6OK6i9sU/KE/GP79i6n6hSk16oKY0DNDIqVue9UcJ6oBe7z5TSi55ixRPnkQ==" saltValue="CiROkUQRTeA6eEzVKXut8A==" spinCount="100000" sheet="1" objects="1" scenarios="1"/>
  <mergeCells count="1">
    <mergeCell ref="A1:B1"/>
  </mergeCells>
  <conditionalFormatting sqref="B8:K37">
    <cfRule type="cellIs" dxfId="267" priority="6" operator="between">
      <formula>0</formula>
      <formula>0.1</formula>
    </cfRule>
    <cfRule type="cellIs" dxfId="266" priority="7" operator="lessThan">
      <formula>0</formula>
    </cfRule>
    <cfRule type="cellIs" dxfId="265" priority="8" operator="greaterThanOrEqual">
      <formula>0.1</formula>
    </cfRule>
  </conditionalFormatting>
  <conditionalFormatting sqref="A1:XFD6 A38:XFD1048576 B8:XFD37 A7 L7:XFD7">
    <cfRule type="cellIs" dxfId="264" priority="5" operator="between">
      <formula>-0.1</formula>
      <formula>0</formula>
    </cfRule>
  </conditionalFormatting>
  <conditionalFormatting sqref="A8:A37">
    <cfRule type="cellIs" dxfId="263" priority="4" operator="between">
      <formula>-0.1</formula>
      <formula>0</formula>
    </cfRule>
  </conditionalFormatting>
  <conditionalFormatting sqref="C7:K7">
    <cfRule type="cellIs" dxfId="262" priority="3" operator="between">
      <formula>-0.1</formula>
      <formula>0</formula>
    </cfRule>
  </conditionalFormatting>
  <conditionalFormatting sqref="B7">
    <cfRule type="cellIs" dxfId="26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activeCell="J37" sqref="J3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Contents'!B46</f>
        <v>Table 1.24</v>
      </c>
      <c r="B1" s="168"/>
      <c r="C1" s="40"/>
    </row>
    <row r="2" spans="1:10" ht="16.5" customHeight="1" x14ac:dyDescent="0.3">
      <c r="A2" s="4" t="str">
        <f>"AIF: "&amp;'Table of Contents'!A46&amp;", "&amp;'Table of Contents'!A3</f>
        <v>AIF: Total Redemptions, 2018:Q1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227</v>
      </c>
      <c r="B12" s="6">
        <v>15</v>
      </c>
      <c r="C12" s="102">
        <v>0</v>
      </c>
      <c r="D12" s="102">
        <v>0</v>
      </c>
      <c r="E12" s="102">
        <v>9</v>
      </c>
      <c r="F12" s="102">
        <v>0</v>
      </c>
      <c r="G12" s="102">
        <v>0</v>
      </c>
      <c r="H12" s="102">
        <v>0</v>
      </c>
      <c r="I12" s="102">
        <v>2</v>
      </c>
      <c r="J12" s="6">
        <v>4</v>
      </c>
    </row>
    <row r="13" spans="1:10" ht="16.5" customHeight="1" x14ac:dyDescent="0.3">
      <c r="A13" s="46" t="s">
        <v>228</v>
      </c>
      <c r="B13" s="100">
        <v>59.59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59.59</v>
      </c>
      <c r="J13" s="100">
        <v>0</v>
      </c>
    </row>
    <row r="14" spans="1:10" ht="16.5" customHeight="1" x14ac:dyDescent="0.3">
      <c r="A14" s="46" t="s">
        <v>229</v>
      </c>
      <c r="B14" s="6">
        <v>9709.18</v>
      </c>
      <c r="C14" s="102">
        <v>3666.58</v>
      </c>
      <c r="D14" s="102">
        <v>5013.71</v>
      </c>
      <c r="E14" s="102">
        <v>585.79999999999995</v>
      </c>
      <c r="F14" s="102">
        <v>0.45</v>
      </c>
      <c r="G14" s="102">
        <v>0</v>
      </c>
      <c r="H14" s="102">
        <v>0</v>
      </c>
      <c r="I14" s="102">
        <v>0</v>
      </c>
      <c r="J14" s="6">
        <v>442.64</v>
      </c>
    </row>
    <row r="15" spans="1:10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232</v>
      </c>
      <c r="B17" s="100">
        <v>26887.664000000001</v>
      </c>
      <c r="C17" s="94">
        <v>976.93499999999995</v>
      </c>
      <c r="D17" s="94">
        <v>9711.7790000000005</v>
      </c>
      <c r="E17" s="94">
        <v>12583.787</v>
      </c>
      <c r="F17" s="94">
        <v>3.6999999999999998E-2</v>
      </c>
      <c r="G17" s="94">
        <v>0</v>
      </c>
      <c r="H17" s="94">
        <v>28.216000000000001</v>
      </c>
      <c r="I17" s="94">
        <v>1400.0840000000001</v>
      </c>
      <c r="J17" s="100">
        <v>2186.826</v>
      </c>
    </row>
    <row r="18" spans="1:10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235</v>
      </c>
      <c r="B20" s="6">
        <v>53977.6115467907</v>
      </c>
      <c r="C20" s="102">
        <v>0</v>
      </c>
      <c r="D20" s="102">
        <v>0</v>
      </c>
      <c r="E20" s="102">
        <v>0</v>
      </c>
      <c r="F20" s="102">
        <v>1021.86531868538</v>
      </c>
      <c r="G20" s="102">
        <v>0</v>
      </c>
      <c r="H20" s="102">
        <v>0</v>
      </c>
      <c r="I20" s="102">
        <v>95.342493330401595</v>
      </c>
      <c r="J20" s="6">
        <v>52860.403734774904</v>
      </c>
    </row>
    <row r="21" spans="1:10" ht="16.5" customHeight="1" x14ac:dyDescent="0.3">
      <c r="A21" s="46" t="s">
        <v>236</v>
      </c>
      <c r="B21" s="100">
        <v>164.54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76.95</v>
      </c>
      <c r="I21" s="94">
        <v>0</v>
      </c>
      <c r="J21" s="100">
        <v>87.59</v>
      </c>
    </row>
    <row r="22" spans="1:10" ht="16.5" customHeight="1" x14ac:dyDescent="0.3">
      <c r="A22" s="46" t="s">
        <v>237</v>
      </c>
      <c r="B22" s="6">
        <v>871.66</v>
      </c>
      <c r="C22" s="102">
        <v>190.45</v>
      </c>
      <c r="D22" s="102">
        <v>76.5</v>
      </c>
      <c r="E22" s="102">
        <v>529.44000000000005</v>
      </c>
      <c r="F22" s="102">
        <v>0</v>
      </c>
      <c r="G22" s="102">
        <v>0</v>
      </c>
      <c r="H22" s="102">
        <v>0.83</v>
      </c>
      <c r="I22" s="102">
        <v>1.58</v>
      </c>
      <c r="J22" s="6">
        <v>72.87</v>
      </c>
    </row>
    <row r="23" spans="1:10" ht="16.5" customHeight="1" x14ac:dyDescent="0.3">
      <c r="A23" s="46" t="s">
        <v>238</v>
      </c>
      <c r="B23" s="100">
        <v>39667</v>
      </c>
      <c r="C23" s="94">
        <v>3483</v>
      </c>
      <c r="D23" s="94">
        <v>8639</v>
      </c>
      <c r="E23" s="94">
        <v>12062</v>
      </c>
      <c r="F23" s="94">
        <v>5345</v>
      </c>
      <c r="G23" s="94">
        <v>0</v>
      </c>
      <c r="H23" s="94">
        <v>0</v>
      </c>
      <c r="I23" s="94">
        <v>1171</v>
      </c>
      <c r="J23" s="100">
        <v>8967</v>
      </c>
    </row>
    <row r="24" spans="1:10" ht="16.5" customHeight="1" x14ac:dyDescent="0.3">
      <c r="A24" s="46" t="s">
        <v>239</v>
      </c>
      <c r="B24" s="6">
        <v>142.62328701831001</v>
      </c>
      <c r="C24" s="102">
        <v>65.2</v>
      </c>
      <c r="D24" s="102">
        <v>13.349</v>
      </c>
      <c r="E24" s="102">
        <v>0.85599999999999998</v>
      </c>
      <c r="F24" s="102">
        <v>0</v>
      </c>
      <c r="G24" s="102">
        <v>0</v>
      </c>
      <c r="H24" s="102">
        <v>2.8694161065363799</v>
      </c>
      <c r="I24" s="102">
        <v>0.27200000000000002</v>
      </c>
      <c r="J24" s="6">
        <v>60.076870911773497</v>
      </c>
    </row>
    <row r="25" spans="1:10" ht="16.5" customHeight="1" x14ac:dyDescent="0.3">
      <c r="A25" s="46" t="s">
        <v>240</v>
      </c>
      <c r="B25" s="100">
        <v>39184</v>
      </c>
      <c r="C25" s="94">
        <v>13415</v>
      </c>
      <c r="D25" s="94">
        <v>19180</v>
      </c>
      <c r="E25" s="94">
        <v>889</v>
      </c>
      <c r="F25" s="94">
        <v>0</v>
      </c>
      <c r="G25" s="94">
        <v>0</v>
      </c>
      <c r="H25" s="94">
        <v>0</v>
      </c>
      <c r="I25" s="94">
        <v>2296</v>
      </c>
      <c r="J25" s="100">
        <v>3404</v>
      </c>
    </row>
    <row r="26" spans="1:10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242</v>
      </c>
      <c r="B27" s="100">
        <v>1472.92</v>
      </c>
      <c r="C27" s="94">
        <v>293.67</v>
      </c>
      <c r="D27" s="94">
        <v>445.52</v>
      </c>
      <c r="E27" s="94">
        <v>251.38</v>
      </c>
      <c r="F27" s="94">
        <v>203.62</v>
      </c>
      <c r="G27" s="94">
        <v>0</v>
      </c>
      <c r="H27" s="94">
        <v>198.22</v>
      </c>
      <c r="I27" s="94">
        <v>8.51</v>
      </c>
      <c r="J27" s="100">
        <v>72</v>
      </c>
    </row>
    <row r="28" spans="1:10" ht="16.5" customHeight="1" x14ac:dyDescent="0.3">
      <c r="A28" s="46" t="s">
        <v>243</v>
      </c>
      <c r="B28" s="6">
        <v>200.74409797999999</v>
      </c>
      <c r="C28" s="102">
        <v>0.18167169999999999</v>
      </c>
      <c r="D28" s="102">
        <v>2.5690987000000001</v>
      </c>
      <c r="E28" s="102">
        <v>7.4729491399999999</v>
      </c>
      <c r="F28" s="102">
        <v>31.593134599999999</v>
      </c>
      <c r="G28" s="102">
        <v>0.58289486000000001</v>
      </c>
      <c r="H28" s="102">
        <v>0.11700145000000001</v>
      </c>
      <c r="I28" s="102">
        <v>0</v>
      </c>
      <c r="J28" s="6">
        <v>158.22734753</v>
      </c>
    </row>
    <row r="29" spans="1:10" ht="16.5" customHeight="1" x14ac:dyDescent="0.3">
      <c r="A29" s="46" t="s">
        <v>244</v>
      </c>
      <c r="B29" s="100">
        <v>2.71</v>
      </c>
      <c r="C29" s="94">
        <v>0.28000000000000003</v>
      </c>
      <c r="D29" s="94">
        <v>0</v>
      </c>
      <c r="E29" s="94">
        <v>0.26</v>
      </c>
      <c r="F29" s="94">
        <v>0</v>
      </c>
      <c r="G29" s="94">
        <v>0</v>
      </c>
      <c r="H29" s="94">
        <v>0.32</v>
      </c>
      <c r="I29" s="94">
        <v>0</v>
      </c>
      <c r="J29" s="100">
        <v>1.85</v>
      </c>
    </row>
    <row r="30" spans="1:10" ht="16.5" customHeight="1" x14ac:dyDescent="0.3">
      <c r="A30" s="46" t="s">
        <v>245</v>
      </c>
      <c r="B30" s="6">
        <v>91.834000000000003</v>
      </c>
      <c r="C30" s="102">
        <v>0</v>
      </c>
      <c r="D30" s="102">
        <v>0</v>
      </c>
      <c r="E30" s="102">
        <v>38.436999999999998</v>
      </c>
      <c r="F30" s="102">
        <v>17.327000000000002</v>
      </c>
      <c r="G30" s="102">
        <v>0</v>
      </c>
      <c r="H30" s="102">
        <v>0</v>
      </c>
      <c r="I30" s="102">
        <v>36.07</v>
      </c>
      <c r="J30" s="6">
        <v>0</v>
      </c>
    </row>
    <row r="31" spans="1:10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247</v>
      </c>
      <c r="B32" s="6">
        <v>3354</v>
      </c>
      <c r="C32" s="102">
        <v>681</v>
      </c>
      <c r="D32" s="102">
        <v>1677</v>
      </c>
      <c r="E32" s="102">
        <v>100</v>
      </c>
      <c r="F32" s="102">
        <v>0</v>
      </c>
      <c r="G32" s="102">
        <v>739</v>
      </c>
      <c r="H32" s="102">
        <v>51</v>
      </c>
      <c r="I32" s="102">
        <v>0</v>
      </c>
      <c r="J32" s="6">
        <v>106</v>
      </c>
    </row>
    <row r="33" spans="1:10" ht="16.5" customHeight="1" x14ac:dyDescent="0.3">
      <c r="A33" s="46" t="s">
        <v>248</v>
      </c>
      <c r="B33" s="100">
        <v>1307.8699999999999</v>
      </c>
      <c r="C33" s="94">
        <v>305.77999999999997</v>
      </c>
      <c r="D33" s="94">
        <v>140.6</v>
      </c>
      <c r="E33" s="94">
        <v>437.26</v>
      </c>
      <c r="F33" s="94">
        <v>8.32</v>
      </c>
      <c r="G33" s="94">
        <v>0</v>
      </c>
      <c r="H33" s="94">
        <v>120.05</v>
      </c>
      <c r="I33" s="94">
        <v>0</v>
      </c>
      <c r="J33" s="100">
        <v>295.85000000000002</v>
      </c>
    </row>
    <row r="34" spans="1:10" ht="16.5" customHeight="1" x14ac:dyDescent="0.3">
      <c r="A34" s="46" t="s">
        <v>249</v>
      </c>
      <c r="B34" s="6">
        <v>4128.78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288.92</v>
      </c>
      <c r="J34" s="6">
        <v>3839.86</v>
      </c>
    </row>
    <row r="35" spans="1:10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251</v>
      </c>
      <c r="B36" s="6">
        <v>8059.42</v>
      </c>
      <c r="C36" s="102">
        <v>1959.29</v>
      </c>
      <c r="D36" s="102">
        <v>774.96</v>
      </c>
      <c r="E36" s="102">
        <v>3532.22</v>
      </c>
      <c r="F36" s="102">
        <v>11.41</v>
      </c>
      <c r="G36" s="102">
        <v>74.13</v>
      </c>
      <c r="H36" s="102">
        <v>109.78</v>
      </c>
      <c r="I36" s="102">
        <v>816.25</v>
      </c>
      <c r="J36" s="6">
        <v>781.39</v>
      </c>
    </row>
    <row r="37" spans="1:10" ht="16.5" customHeight="1" x14ac:dyDescent="0.3">
      <c r="A37" s="47" t="s">
        <v>77</v>
      </c>
      <c r="B37" s="103">
        <v>189297.146931789</v>
      </c>
      <c r="C37" s="97">
        <v>25037.3666716999</v>
      </c>
      <c r="D37" s="97">
        <v>45674.987098699901</v>
      </c>
      <c r="E37" s="97">
        <v>31026.912949140002</v>
      </c>
      <c r="F37" s="97">
        <v>6639.6224532853703</v>
      </c>
      <c r="G37" s="97">
        <v>813.71289486000001</v>
      </c>
      <c r="H37" s="97">
        <v>588.35241755653601</v>
      </c>
      <c r="I37" s="97">
        <v>6175.6184933304003</v>
      </c>
      <c r="J37" s="103">
        <v>73340.583953216599</v>
      </c>
    </row>
  </sheetData>
  <sheetProtection algorithmName="SHA-512" hashValue="ebA64YBdmw1BNsekouy2UmqwS2pfebto6NVnSqV/xsrwmsXGt273TypqY+44WXhzOa8JFT8ejLmdQzpm/Fd/5Q==" saltValue="41/UIVvxk6gU1/YeXVoQ/w==" spinCount="100000" sheet="1" objects="1" scenarios="1"/>
  <mergeCells count="1">
    <mergeCell ref="A1:B1"/>
  </mergeCells>
  <conditionalFormatting sqref="B8:J37">
    <cfRule type="cellIs" dxfId="260" priority="5" operator="between">
      <formula>0</formula>
      <formula>0.1</formula>
    </cfRule>
    <cfRule type="cellIs" dxfId="259" priority="6" operator="lessThan">
      <formula>0</formula>
    </cfRule>
    <cfRule type="cellIs" dxfId="258" priority="7" operator="greaterThanOrEqual">
      <formula>0.1</formula>
    </cfRule>
  </conditionalFormatting>
  <conditionalFormatting sqref="A1:XFD6 A38:XFD1048576 B8:XFD37 A7 K7:XFD7">
    <cfRule type="cellIs" dxfId="257" priority="4" operator="between">
      <formula>-0.1</formula>
      <formula>0</formula>
    </cfRule>
  </conditionalFormatting>
  <conditionalFormatting sqref="A8:A37">
    <cfRule type="cellIs" dxfId="256" priority="3" operator="between">
      <formula>-0.1</formula>
      <formula>0</formula>
    </cfRule>
  </conditionalFormatting>
  <conditionalFormatting sqref="C7:J7">
    <cfRule type="cellIs" dxfId="255" priority="2" operator="between">
      <formula>-0.1</formula>
      <formula>0</formula>
    </cfRule>
  </conditionalFormatting>
  <conditionalFormatting sqref="B7">
    <cfRule type="cellIs" dxfId="25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activeCell="J37" sqref="J37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tr">
        <f>'Table of Contents'!B47</f>
        <v>Table 1.25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Contents'!A47&amp;", "&amp;'Table of Contents'!A3</f>
        <v>AIF: Total Redemptions of Other Funds, 2018:Q1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227</v>
      </c>
      <c r="B12" s="6">
        <v>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4</v>
      </c>
      <c r="I12" s="102">
        <v>0</v>
      </c>
      <c r="J12" s="6">
        <v>0</v>
      </c>
      <c r="K12" s="108" t="e">
        <v>#REF!</v>
      </c>
      <c r="L12" s="105">
        <v>11</v>
      </c>
      <c r="M12" s="6">
        <v>4</v>
      </c>
    </row>
    <row r="13" spans="1:13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229</v>
      </c>
      <c r="B14" s="6">
        <v>442.64</v>
      </c>
      <c r="C14" s="102">
        <v>0</v>
      </c>
      <c r="D14" s="102">
        <v>0</v>
      </c>
      <c r="E14" s="102">
        <v>0</v>
      </c>
      <c r="F14" s="102">
        <v>0</v>
      </c>
      <c r="G14" s="102">
        <v>0.12</v>
      </c>
      <c r="H14" s="102">
        <v>0.09</v>
      </c>
      <c r="I14" s="102">
        <v>19.22</v>
      </c>
      <c r="J14" s="6">
        <v>423.21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232</v>
      </c>
      <c r="B17" s="100">
        <v>2186.826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101.35</v>
      </c>
      <c r="J17" s="100">
        <v>2085.4760000000001</v>
      </c>
      <c r="K17" s="108" t="e">
        <v>#REF!</v>
      </c>
      <c r="L17" s="93">
        <v>2186.826</v>
      </c>
      <c r="M17" s="100">
        <v>0</v>
      </c>
    </row>
    <row r="18" spans="1:13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235</v>
      </c>
      <c r="B20" s="6">
        <v>52860.403734774904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236</v>
      </c>
      <c r="B21" s="100">
        <v>87.59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87.59</v>
      </c>
      <c r="J21" s="100">
        <v>0</v>
      </c>
      <c r="K21" s="108" t="e">
        <v>#REF!</v>
      </c>
      <c r="L21" s="93">
        <v>87.59</v>
      </c>
      <c r="M21" s="100">
        <v>0</v>
      </c>
    </row>
    <row r="22" spans="1:13" ht="16.5" customHeight="1" x14ac:dyDescent="0.3">
      <c r="A22" s="46" t="s">
        <v>237</v>
      </c>
      <c r="B22" s="6">
        <v>72.87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1.56</v>
      </c>
      <c r="J22" s="6">
        <v>71.3</v>
      </c>
      <c r="K22" s="108" t="e">
        <v>#REF!</v>
      </c>
      <c r="L22" s="105">
        <v>71.3</v>
      </c>
      <c r="M22" s="6">
        <v>0</v>
      </c>
    </row>
    <row r="23" spans="1:13" ht="16.5" customHeight="1" x14ac:dyDescent="0.3">
      <c r="A23" s="46" t="s">
        <v>238</v>
      </c>
      <c r="B23" s="100">
        <v>8967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2186</v>
      </c>
      <c r="I23" s="94">
        <v>0</v>
      </c>
      <c r="J23" s="100">
        <v>6781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239</v>
      </c>
      <c r="B24" s="6">
        <v>60.076870911773497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3.544</v>
      </c>
      <c r="I24" s="102">
        <v>6.835</v>
      </c>
      <c r="J24" s="6">
        <v>49.697870911773499</v>
      </c>
      <c r="K24" s="108" t="e">
        <v>#REF!</v>
      </c>
      <c r="L24" s="105">
        <v>60.076870911773497</v>
      </c>
      <c r="M24" s="6">
        <v>0</v>
      </c>
    </row>
    <row r="25" spans="1:13" ht="16.5" customHeight="1" x14ac:dyDescent="0.3">
      <c r="A25" s="46" t="s">
        <v>240</v>
      </c>
      <c r="B25" s="100">
        <v>3404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1044</v>
      </c>
      <c r="I25" s="94">
        <v>742</v>
      </c>
      <c r="J25" s="100">
        <v>1618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242</v>
      </c>
      <c r="B27" s="100">
        <v>72</v>
      </c>
      <c r="C27" s="94">
        <v>0</v>
      </c>
      <c r="D27" s="94">
        <v>0</v>
      </c>
      <c r="E27" s="94">
        <v>0</v>
      </c>
      <c r="F27" s="94">
        <v>0</v>
      </c>
      <c r="G27" s="94">
        <v>27.11</v>
      </c>
      <c r="H27" s="94">
        <v>40.29</v>
      </c>
      <c r="I27" s="94">
        <v>0</v>
      </c>
      <c r="J27" s="100">
        <v>4.5999999999999996</v>
      </c>
      <c r="K27" s="108" t="e">
        <v>#REF!</v>
      </c>
      <c r="L27" s="93">
        <v>0</v>
      </c>
      <c r="M27" s="100">
        <v>0</v>
      </c>
    </row>
    <row r="28" spans="1:13" ht="16.5" customHeight="1" x14ac:dyDescent="0.3">
      <c r="A28" s="46" t="s">
        <v>243</v>
      </c>
      <c r="B28" s="6">
        <v>158.22734753</v>
      </c>
      <c r="C28" s="102">
        <v>0</v>
      </c>
      <c r="D28" s="102">
        <v>0</v>
      </c>
      <c r="E28" s="102">
        <v>0</v>
      </c>
      <c r="F28" s="102">
        <v>60.546345510000002</v>
      </c>
      <c r="G28" s="102">
        <v>0</v>
      </c>
      <c r="H28" s="102">
        <v>3.0447917000000002</v>
      </c>
      <c r="I28" s="102">
        <v>0</v>
      </c>
      <c r="J28" s="6">
        <v>94.636210320000004</v>
      </c>
      <c r="K28" s="108" t="e">
        <v>#REF!</v>
      </c>
      <c r="L28" s="105">
        <v>158.22734753</v>
      </c>
      <c r="M28" s="6">
        <v>0</v>
      </c>
    </row>
    <row r="29" spans="1:13" ht="16.5" customHeight="1" x14ac:dyDescent="0.3">
      <c r="A29" s="46" t="s">
        <v>244</v>
      </c>
      <c r="B29" s="100">
        <v>1.85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1.85</v>
      </c>
      <c r="K29" s="108" t="e">
        <v>#REF!</v>
      </c>
      <c r="L29" s="93">
        <v>0</v>
      </c>
      <c r="M29" s="100">
        <v>1.85</v>
      </c>
    </row>
    <row r="30" spans="1:13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247</v>
      </c>
      <c r="B32" s="6">
        <v>106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106</v>
      </c>
      <c r="J32" s="6">
        <v>0</v>
      </c>
      <c r="K32" s="108" t="e">
        <v>#REF!</v>
      </c>
      <c r="L32" s="105">
        <v>106</v>
      </c>
      <c r="M32" s="6">
        <v>0</v>
      </c>
    </row>
    <row r="33" spans="1:13" ht="16.5" customHeight="1" x14ac:dyDescent="0.3">
      <c r="A33" s="46" t="s">
        <v>248</v>
      </c>
      <c r="B33" s="100">
        <v>295.85000000000002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293.45</v>
      </c>
      <c r="J33" s="100">
        <v>2.41</v>
      </c>
      <c r="K33" s="108" t="e">
        <v>#REF!</v>
      </c>
      <c r="L33" s="93">
        <v>2.41</v>
      </c>
      <c r="M33" s="100">
        <v>0</v>
      </c>
    </row>
    <row r="34" spans="1:13" ht="16.5" customHeight="1" x14ac:dyDescent="0.3">
      <c r="A34" s="46" t="s">
        <v>249</v>
      </c>
      <c r="B34" s="6">
        <v>3839.86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41.13</v>
      </c>
      <c r="J34" s="6">
        <v>3798.73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251</v>
      </c>
      <c r="B36" s="6">
        <v>781.39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781.39</v>
      </c>
      <c r="K36" s="108" t="e">
        <v>#REF!</v>
      </c>
      <c r="L36" s="105">
        <v>781.39</v>
      </c>
      <c r="M36" s="6">
        <v>0</v>
      </c>
    </row>
    <row r="37" spans="1:13" ht="16.5" customHeight="1" x14ac:dyDescent="0.3">
      <c r="A37" s="47" t="s">
        <v>77</v>
      </c>
      <c r="B37" s="103">
        <v>73340.583953216599</v>
      </c>
      <c r="C37" s="97">
        <v>0</v>
      </c>
      <c r="D37" s="97">
        <v>0</v>
      </c>
      <c r="E37" s="97">
        <v>0</v>
      </c>
      <c r="F37" s="97">
        <v>60.546345510000002</v>
      </c>
      <c r="G37" s="97">
        <v>27.23</v>
      </c>
      <c r="H37" s="97">
        <v>3280.9687917000001</v>
      </c>
      <c r="I37" s="97">
        <v>1399.135</v>
      </c>
      <c r="J37" s="103">
        <v>15712.3000812317</v>
      </c>
      <c r="K37" s="109" t="e">
        <v>#REF!</v>
      </c>
      <c r="L37" s="96">
        <v>3464.8202184417701</v>
      </c>
      <c r="M37" s="103">
        <v>5.85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gTHRZCrvLBiU8aiZXixzqpgIkpy3UrL9h0Y+ysIGEgOw/aSHi8ZoKwa9czpzacEtWIdkkzeyGC0CwJ4lUGO1w==" saltValue="mTSoCZmxmfsKA8hDaY1LcA==" spinCount="100000" sheet="1" objects="1" scenarios="1"/>
  <mergeCells count="1">
    <mergeCell ref="A1:B1"/>
  </mergeCells>
  <conditionalFormatting sqref="B8:M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conditionalFormatting sqref="A1:XFD6 A38:XFD1048576 B8:XFD37 A7 K7 N7:XFD7">
    <cfRule type="cellIs" dxfId="250" priority="5" operator="between">
      <formula>-0.1</formula>
      <formula>0</formula>
    </cfRule>
  </conditionalFormatting>
  <conditionalFormatting sqref="A8:A37">
    <cfRule type="cellIs" dxfId="249" priority="4" operator="between">
      <formula>-0.1</formula>
      <formula>0</formula>
    </cfRule>
  </conditionalFormatting>
  <conditionalFormatting sqref="C7:J7">
    <cfRule type="cellIs" dxfId="248" priority="3" operator="between">
      <formula>-0.1</formula>
      <formula>0</formula>
    </cfRule>
  </conditionalFormatting>
  <conditionalFormatting sqref="L7:M7">
    <cfRule type="cellIs" dxfId="247" priority="2" operator="between">
      <formula>-0.1</formula>
      <formula>0</formula>
    </cfRule>
  </conditionalFormatting>
  <conditionalFormatting sqref="B7">
    <cfRule type="cellIs" dxfId="24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zoomScale="85" zoomScaleNormal="85" workbookViewId="0">
      <selection activeCell="K37" sqref="K3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Contents'!B48</f>
        <v>Table 1.26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352.85</v>
      </c>
      <c r="H14" s="102">
        <v>72.23</v>
      </c>
      <c r="I14" s="102">
        <v>8.49</v>
      </c>
      <c r="J14" s="102">
        <v>271.92</v>
      </c>
      <c r="K14" s="6">
        <v>0.21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250.57</v>
      </c>
      <c r="H17" s="94">
        <v>19.395</v>
      </c>
      <c r="I17" s="94">
        <v>0</v>
      </c>
      <c r="J17" s="94">
        <v>116.10299999999999</v>
      </c>
      <c r="K17" s="100">
        <v>115.072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143.16999999999999</v>
      </c>
      <c r="H21" s="94">
        <v>0</v>
      </c>
      <c r="I21" s="94">
        <v>0</v>
      </c>
      <c r="J21" s="94">
        <v>76.95</v>
      </c>
      <c r="K21" s="100">
        <v>66.22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4556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6.1033229999999996</v>
      </c>
      <c r="H24" s="102">
        <v>1.3080000000000001</v>
      </c>
      <c r="I24" s="102">
        <v>0</v>
      </c>
      <c r="J24" s="102">
        <v>0</v>
      </c>
      <c r="K24" s="6">
        <v>4.7953229999999998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4932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226.46</v>
      </c>
      <c r="H27" s="94">
        <v>113.69</v>
      </c>
      <c r="I27" s="94">
        <v>64</v>
      </c>
      <c r="J27" s="94">
        <v>31.4</v>
      </c>
      <c r="K27" s="100">
        <v>17.37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34.12707666</v>
      </c>
      <c r="H28" s="102">
        <v>0</v>
      </c>
      <c r="I28" s="102">
        <v>1.07317665</v>
      </c>
      <c r="J28" s="102">
        <v>0.27291915999999999</v>
      </c>
      <c r="K28" s="6">
        <v>32.780980849999999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23.07</v>
      </c>
      <c r="C33" s="94">
        <v>23.07</v>
      </c>
      <c r="D33" s="94">
        <v>0</v>
      </c>
      <c r="E33" s="100">
        <v>0</v>
      </c>
      <c r="F33" s="108"/>
      <c r="G33" s="100">
        <v>359.64</v>
      </c>
      <c r="H33" s="94">
        <v>131.88</v>
      </c>
      <c r="I33" s="94">
        <v>39.71</v>
      </c>
      <c r="J33" s="94">
        <v>181.52</v>
      </c>
      <c r="K33" s="100">
        <v>6.52</v>
      </c>
    </row>
    <row r="34" spans="1:11" ht="16.5" customHeight="1" x14ac:dyDescent="0.3">
      <c r="A34" s="46" t="s">
        <v>249</v>
      </c>
      <c r="B34" s="6">
        <v>149.54</v>
      </c>
      <c r="C34" s="102">
        <v>0</v>
      </c>
      <c r="D34" s="102">
        <v>0</v>
      </c>
      <c r="E34" s="6">
        <v>149.54</v>
      </c>
      <c r="F34" s="108"/>
      <c r="G34" s="6">
        <v>302.43</v>
      </c>
      <c r="H34" s="102">
        <v>0</v>
      </c>
      <c r="I34" s="102">
        <v>0</v>
      </c>
      <c r="J34" s="102">
        <v>0</v>
      </c>
      <c r="K34" s="6">
        <v>302.43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4276.78</v>
      </c>
      <c r="H36" s="102">
        <v>465.63</v>
      </c>
      <c r="I36" s="102">
        <v>48.23</v>
      </c>
      <c r="J36" s="102">
        <v>2918.09</v>
      </c>
      <c r="K36" s="6">
        <v>844.83</v>
      </c>
    </row>
    <row r="37" spans="1:11" ht="16.5" customHeight="1" x14ac:dyDescent="0.3">
      <c r="A37" s="47" t="s">
        <v>77</v>
      </c>
      <c r="B37" s="103">
        <v>172.60999999999899</v>
      </c>
      <c r="C37" s="97">
        <v>23.07</v>
      </c>
      <c r="D37" s="97">
        <v>0</v>
      </c>
      <c r="E37" s="103">
        <v>149.54</v>
      </c>
      <c r="F37" s="109"/>
      <c r="G37" s="103">
        <v>15440.1303996599</v>
      </c>
      <c r="H37" s="97">
        <v>804.13299999999902</v>
      </c>
      <c r="I37" s="97">
        <v>161.50317665</v>
      </c>
      <c r="J37" s="97">
        <v>3596.2559191599998</v>
      </c>
      <c r="K37" s="103">
        <v>1390.22830385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4kK/52Ika7m4BbZrizrKPTPqjPaQtciB4vst8W7RHFlj1YDUJeD/adBIHLJ1e3ZG+nipsf70bNftDWe76EOI1w==" saltValue="vU5holLVmEDuv6o61fQ//Q==" spinCount="100000" sheet="1" objects="1" scenarios="1"/>
  <mergeCells count="1">
    <mergeCell ref="A1:B1"/>
  </mergeCells>
  <conditionalFormatting sqref="B8:K37">
    <cfRule type="cellIs" dxfId="245" priority="7" operator="between">
      <formula>0</formula>
      <formula>0.1</formula>
    </cfRule>
    <cfRule type="cellIs" dxfId="244" priority="8" operator="lessThan">
      <formula>0</formula>
    </cfRule>
    <cfRule type="cellIs" dxfId="243" priority="9" operator="greaterThanOrEqual">
      <formula>0.1</formula>
    </cfRule>
  </conditionalFormatting>
  <conditionalFormatting sqref="A1:XFD6 A38:XFD1048576 B8:XFD37 A7 F7 L7:XFD7">
    <cfRule type="cellIs" dxfId="242" priority="6" operator="between">
      <formula>-0.1</formula>
      <formula>0</formula>
    </cfRule>
  </conditionalFormatting>
  <conditionalFormatting sqref="A8:A37">
    <cfRule type="cellIs" dxfId="241" priority="5" operator="between">
      <formula>-0.1</formula>
      <formula>0</formula>
    </cfRule>
  </conditionalFormatting>
  <conditionalFormatting sqref="C7:E7">
    <cfRule type="cellIs" dxfId="240" priority="4" operator="between">
      <formula>-0.1</formula>
      <formula>0</formula>
    </cfRule>
  </conditionalFormatting>
  <conditionalFormatting sqref="H7:K7">
    <cfRule type="cellIs" dxfId="239" priority="3" operator="between">
      <formula>-0.1</formula>
      <formula>0</formula>
    </cfRule>
  </conditionalFormatting>
  <conditionalFormatting sqref="B7">
    <cfRule type="cellIs" dxfId="238" priority="2" operator="between">
      <formula>-0.1</formula>
      <formula>0</formula>
    </cfRule>
  </conditionalFormatting>
  <conditionalFormatting sqref="G7">
    <cfRule type="cellIs" dxfId="23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activeCell="J37" sqref="J3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Contents'!B49</f>
        <v>Table 1.27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Contents'!A49&amp;", "&amp;'Table of Contents'!A3</f>
        <v>AIF: Total Redemptions of Institutional Funds, 2018:Q1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229</v>
      </c>
      <c r="B14" s="6">
        <v>9412.3799999999992</v>
      </c>
      <c r="C14" s="102">
        <v>3637.97</v>
      </c>
      <c r="D14" s="102">
        <v>4775.22</v>
      </c>
      <c r="E14" s="102">
        <v>575.71</v>
      </c>
      <c r="F14" s="102">
        <v>0.45</v>
      </c>
      <c r="G14" s="102">
        <v>0</v>
      </c>
      <c r="H14" s="102">
        <v>0</v>
      </c>
      <c r="I14" s="102">
        <v>0</v>
      </c>
      <c r="J14" s="102">
        <v>0.04</v>
      </c>
      <c r="K14" s="6">
        <v>423.01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231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25729.871999999999</v>
      </c>
      <c r="C17" s="94">
        <v>867.673</v>
      </c>
      <c r="D17" s="94">
        <v>9622.7980000000007</v>
      </c>
      <c r="E17" s="94">
        <v>12148.405000000001</v>
      </c>
      <c r="F17" s="94">
        <v>3.6999999999999998E-2</v>
      </c>
      <c r="G17" s="94">
        <v>963.46400000000006</v>
      </c>
      <c r="H17" s="94">
        <v>0</v>
      </c>
      <c r="I17" s="94">
        <v>0</v>
      </c>
      <c r="J17" s="94">
        <v>101.35</v>
      </c>
      <c r="K17" s="100">
        <v>2026.145</v>
      </c>
    </row>
    <row r="18" spans="1:11" ht="16.5" customHeight="1" x14ac:dyDescent="0.3">
      <c r="A18" s="46" t="s">
        <v>233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86.58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86.58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238</v>
      </c>
      <c r="B23" s="100">
        <v>22752</v>
      </c>
      <c r="C23" s="94">
        <v>3031</v>
      </c>
      <c r="D23" s="94">
        <v>6107</v>
      </c>
      <c r="E23" s="94">
        <v>4999</v>
      </c>
      <c r="F23" s="94">
        <v>2015</v>
      </c>
      <c r="G23" s="94">
        <v>1161</v>
      </c>
      <c r="H23" s="94">
        <v>0</v>
      </c>
      <c r="I23" s="94">
        <v>521</v>
      </c>
      <c r="J23" s="94">
        <v>0</v>
      </c>
      <c r="K23" s="100">
        <v>4918</v>
      </c>
    </row>
    <row r="24" spans="1:11" ht="16.5" customHeight="1" x14ac:dyDescent="0.3">
      <c r="A24" s="46" t="s">
        <v>239</v>
      </c>
      <c r="B24" s="6">
        <v>142.11828701831001</v>
      </c>
      <c r="C24" s="102">
        <v>65.2</v>
      </c>
      <c r="D24" s="102">
        <v>13.349</v>
      </c>
      <c r="E24" s="102">
        <v>0.85599999999999998</v>
      </c>
      <c r="F24" s="102">
        <v>0</v>
      </c>
      <c r="G24" s="102">
        <v>0.27200000000000002</v>
      </c>
      <c r="H24" s="102">
        <v>0</v>
      </c>
      <c r="I24" s="102">
        <v>4.4444971065363799</v>
      </c>
      <c r="J24" s="102">
        <v>6.835</v>
      </c>
      <c r="K24" s="6">
        <v>51.161789911773504</v>
      </c>
    </row>
    <row r="25" spans="1:11" ht="16.5" customHeight="1" x14ac:dyDescent="0.3">
      <c r="A25" s="46" t="s">
        <v>240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244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247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249</v>
      </c>
      <c r="B34" s="6">
        <v>2984.71</v>
      </c>
      <c r="C34" s="102">
        <v>0</v>
      </c>
      <c r="D34" s="102">
        <v>0</v>
      </c>
      <c r="E34" s="102">
        <v>0</v>
      </c>
      <c r="F34" s="102">
        <v>0</v>
      </c>
      <c r="G34" s="102">
        <v>277.66000000000003</v>
      </c>
      <c r="H34" s="102">
        <v>0</v>
      </c>
      <c r="I34" s="102">
        <v>0</v>
      </c>
      <c r="J34" s="102">
        <v>10.83</v>
      </c>
      <c r="K34" s="6">
        <v>2696.22</v>
      </c>
    </row>
    <row r="35" spans="1:11" ht="16.5" customHeight="1" x14ac:dyDescent="0.3">
      <c r="A35" s="46" t="s">
        <v>250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61107.660287018298</v>
      </c>
      <c r="C37" s="97">
        <v>7601.8429999999998</v>
      </c>
      <c r="D37" s="97">
        <v>20518.366999999998</v>
      </c>
      <c r="E37" s="97">
        <v>17723.971000000001</v>
      </c>
      <c r="F37" s="97">
        <v>2015.4870000000001</v>
      </c>
      <c r="G37" s="97">
        <v>2402.3959999999902</v>
      </c>
      <c r="H37" s="97">
        <v>0</v>
      </c>
      <c r="I37" s="97">
        <v>525.44449710653601</v>
      </c>
      <c r="J37" s="97">
        <v>205.63499999999999</v>
      </c>
      <c r="K37" s="103">
        <v>10114.536789911701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eLJZZG1IlF8ehOybwRf+wtzYt7sNGXdoRyco57VlzKT+NyABu60SMvwUN+LvnnoGOUl2sgFT/fMZuhFJBfHmQ==" saltValue="G0PNDnSmPTtZzPCdGALRyw==" spinCount="100000" sheet="1" objects="1" scenarios="1"/>
  <mergeCells count="1">
    <mergeCell ref="A1:B1"/>
  </mergeCells>
  <conditionalFormatting sqref="B8:K37">
    <cfRule type="cellIs" dxfId="236" priority="5" operator="between">
      <formula>0</formula>
      <formula>0.1</formula>
    </cfRule>
    <cfRule type="cellIs" dxfId="235" priority="6" operator="lessThan">
      <formula>0</formula>
    </cfRule>
    <cfRule type="cellIs" dxfId="234" priority="7" operator="greaterThanOrEqual">
      <formula>0.1</formula>
    </cfRule>
  </conditionalFormatting>
  <conditionalFormatting sqref="A1:XFD6 A38:XFD1048576 B8:XFD37 A7 L7:XFD7">
    <cfRule type="cellIs" dxfId="233" priority="4" operator="between">
      <formula>-0.1</formula>
      <formula>0</formula>
    </cfRule>
  </conditionalFormatting>
  <conditionalFormatting sqref="A8:A37">
    <cfRule type="cellIs" dxfId="232" priority="3" operator="between">
      <formula>-0.1</formula>
      <formula>0</formula>
    </cfRule>
  </conditionalFormatting>
  <conditionalFormatting sqref="C7:K7">
    <cfRule type="cellIs" dxfId="231" priority="2" operator="between">
      <formula>-0.1</formula>
      <formula>0</formula>
    </cfRule>
  </conditionalFormatting>
  <conditionalFormatting sqref="B7">
    <cfRule type="cellIs" dxfId="23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9"/>
  <sheetViews>
    <sheetView showGridLines="0" showZeros="0" zoomScale="85" zoomScaleNormal="85" workbookViewId="0">
      <selection activeCell="D15" sqref="D15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tr">
        <f>'Table of Contents'!B7</f>
        <v>Table 1.1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tr">
        <f>'Table of Contents'!A7&amp;", "&amp;'Table of Contents'!A3</f>
        <v>Total Net Assets, Net Sales and Number of UCITS and AIF, 2018:Q1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223</v>
      </c>
      <c r="B8" s="108">
        <v>180654.56299999999</v>
      </c>
      <c r="C8" s="111">
        <v>81096.232000000004</v>
      </c>
      <c r="D8" s="108">
        <v>99558.331000000006</v>
      </c>
      <c r="E8" s="108"/>
      <c r="F8" s="108">
        <v>999.53</v>
      </c>
      <c r="G8" s="111">
        <v>163.6</v>
      </c>
      <c r="H8" s="108">
        <v>835.93</v>
      </c>
      <c r="I8" s="155"/>
      <c r="J8" s="156">
        <v>2023</v>
      </c>
      <c r="K8" s="157">
        <v>981</v>
      </c>
      <c r="L8" s="157">
        <v>1042</v>
      </c>
      <c r="M8" s="147"/>
    </row>
    <row r="9" spans="1:13" ht="16.5" customHeight="1" x14ac:dyDescent="0.3">
      <c r="A9" s="46" t="s">
        <v>224</v>
      </c>
      <c r="B9" s="100">
        <v>155034.645846498</v>
      </c>
      <c r="C9" s="94">
        <v>120291.38413406401</v>
      </c>
      <c r="D9" s="100">
        <v>34743.261712434003</v>
      </c>
      <c r="E9" s="108"/>
      <c r="F9" s="100">
        <v>0</v>
      </c>
      <c r="G9" s="94">
        <v>0</v>
      </c>
      <c r="H9" s="100">
        <v>0</v>
      </c>
      <c r="I9" s="101"/>
      <c r="J9" s="122">
        <v>1070</v>
      </c>
      <c r="K9" s="123">
        <v>702</v>
      </c>
      <c r="L9" s="123">
        <v>368</v>
      </c>
      <c r="M9" s="147"/>
    </row>
    <row r="10" spans="1:13" ht="16.5" customHeight="1" x14ac:dyDescent="0.3">
      <c r="A10" s="46" t="s">
        <v>225</v>
      </c>
      <c r="B10" s="108">
        <v>655.9</v>
      </c>
      <c r="C10" s="111">
        <v>647.04</v>
      </c>
      <c r="D10" s="108">
        <v>8.86</v>
      </c>
      <c r="E10" s="108"/>
      <c r="F10" s="108">
        <v>15.92</v>
      </c>
      <c r="G10" s="111">
        <v>15.92</v>
      </c>
      <c r="H10" s="108">
        <v>0</v>
      </c>
      <c r="I10" s="155"/>
      <c r="J10" s="156">
        <v>124</v>
      </c>
      <c r="K10" s="157">
        <v>122</v>
      </c>
      <c r="L10" s="157">
        <v>2</v>
      </c>
      <c r="M10" s="147"/>
    </row>
    <row r="11" spans="1:13" ht="16.5" customHeight="1" x14ac:dyDescent="0.3">
      <c r="A11" s="46" t="s">
        <v>226</v>
      </c>
      <c r="B11" s="100">
        <v>2917.48</v>
      </c>
      <c r="C11" s="94">
        <v>2479.15</v>
      </c>
      <c r="D11" s="100">
        <v>438.33</v>
      </c>
      <c r="E11" s="108"/>
      <c r="F11" s="100">
        <v>12.83</v>
      </c>
      <c r="G11" s="94">
        <v>12.83</v>
      </c>
      <c r="H11" s="100">
        <v>0</v>
      </c>
      <c r="I11" s="101"/>
      <c r="J11" s="122">
        <v>137</v>
      </c>
      <c r="K11" s="123">
        <v>97</v>
      </c>
      <c r="L11" s="123">
        <v>40</v>
      </c>
      <c r="M11" s="147"/>
    </row>
    <row r="12" spans="1:13" ht="16.5" customHeight="1" x14ac:dyDescent="0.3">
      <c r="A12" s="46" t="s">
        <v>227</v>
      </c>
      <c r="B12" s="108">
        <v>3614</v>
      </c>
      <c r="C12" s="111">
        <v>177</v>
      </c>
      <c r="D12" s="108">
        <v>3437</v>
      </c>
      <c r="E12" s="108"/>
      <c r="F12" s="108">
        <v>1042</v>
      </c>
      <c r="G12" s="111">
        <v>17</v>
      </c>
      <c r="H12" s="108">
        <v>1025</v>
      </c>
      <c r="I12" s="155"/>
      <c r="J12" s="156">
        <v>264</v>
      </c>
      <c r="K12" s="157">
        <v>24</v>
      </c>
      <c r="L12" s="157">
        <v>240</v>
      </c>
      <c r="M12" s="147"/>
    </row>
    <row r="13" spans="1:13" ht="16.5" customHeight="1" x14ac:dyDescent="0.3">
      <c r="A13" s="46" t="s">
        <v>228</v>
      </c>
      <c r="B13" s="100">
        <v>11865.43</v>
      </c>
      <c r="C13" s="94">
        <v>10882.92</v>
      </c>
      <c r="D13" s="100">
        <v>982.51</v>
      </c>
      <c r="E13" s="108"/>
      <c r="F13" s="100">
        <v>242.84</v>
      </c>
      <c r="G13" s="94">
        <v>245.21</v>
      </c>
      <c r="H13" s="100">
        <v>-2.37</v>
      </c>
      <c r="I13" s="101"/>
      <c r="J13" s="122">
        <v>162</v>
      </c>
      <c r="K13" s="123">
        <v>158</v>
      </c>
      <c r="L13" s="123">
        <v>4</v>
      </c>
      <c r="M13" s="147"/>
    </row>
    <row r="14" spans="1:13" ht="16.5" customHeight="1" x14ac:dyDescent="0.3">
      <c r="A14" s="46" t="s">
        <v>229</v>
      </c>
      <c r="B14" s="108">
        <v>289755.18</v>
      </c>
      <c r="C14" s="111">
        <v>124860.82</v>
      </c>
      <c r="D14" s="108">
        <v>164894.35</v>
      </c>
      <c r="E14" s="108"/>
      <c r="F14" s="108">
        <v>1176.3800000000001</v>
      </c>
      <c r="G14" s="111">
        <v>3458.78</v>
      </c>
      <c r="H14" s="108">
        <v>-2282.4</v>
      </c>
      <c r="I14" s="155"/>
      <c r="J14" s="156">
        <v>1021</v>
      </c>
      <c r="K14" s="157">
        <v>637</v>
      </c>
      <c r="L14" s="157">
        <v>384</v>
      </c>
      <c r="M14" s="147"/>
    </row>
    <row r="15" spans="1:13" ht="16.5" customHeight="1" x14ac:dyDescent="0.3">
      <c r="A15" s="46" t="s">
        <v>230</v>
      </c>
      <c r="B15" s="100">
        <v>114375.6813</v>
      </c>
      <c r="C15" s="94">
        <v>101329.99800000001</v>
      </c>
      <c r="D15" s="100">
        <v>13045.683300000001</v>
      </c>
      <c r="E15" s="108"/>
      <c r="F15" s="100">
        <v>399.47425859999998</v>
      </c>
      <c r="G15" s="94">
        <v>496.45341020000001</v>
      </c>
      <c r="H15" s="100">
        <v>-96.979151700000003</v>
      </c>
      <c r="I15" s="101"/>
      <c r="J15" s="122">
        <v>474</v>
      </c>
      <c r="K15" s="123">
        <v>370</v>
      </c>
      <c r="L15" s="123">
        <v>104</v>
      </c>
      <c r="M15" s="147"/>
    </row>
    <row r="16" spans="1:13" ht="16.5" customHeight="1" x14ac:dyDescent="0.3">
      <c r="A16" s="46" t="s">
        <v>231</v>
      </c>
      <c r="B16" s="108">
        <v>1923502</v>
      </c>
      <c r="C16" s="111">
        <v>879690</v>
      </c>
      <c r="D16" s="108">
        <v>1043812</v>
      </c>
      <c r="E16" s="108"/>
      <c r="F16" s="108">
        <v>33200</v>
      </c>
      <c r="G16" s="111">
        <v>32900</v>
      </c>
      <c r="H16" s="108">
        <v>300</v>
      </c>
      <c r="I16" s="155"/>
      <c r="J16" s="156">
        <v>10731</v>
      </c>
      <c r="K16" s="157">
        <v>3126</v>
      </c>
      <c r="L16" s="157">
        <v>7605</v>
      </c>
      <c r="M16" s="147"/>
    </row>
    <row r="17" spans="1:13" ht="16.5" customHeight="1" x14ac:dyDescent="0.3">
      <c r="A17" s="46" t="s">
        <v>232</v>
      </c>
      <c r="B17" s="100">
        <v>2034233.7</v>
      </c>
      <c r="C17" s="94">
        <v>368637.16200000001</v>
      </c>
      <c r="D17" s="100">
        <v>1665596.5379999999</v>
      </c>
      <c r="E17" s="108"/>
      <c r="F17" s="100">
        <v>31962.401999999998</v>
      </c>
      <c r="G17" s="94">
        <v>5283.2929999999997</v>
      </c>
      <c r="H17" s="100">
        <v>26679.109</v>
      </c>
      <c r="I17" s="101"/>
      <c r="J17" s="122">
        <v>6349</v>
      </c>
      <c r="K17" s="123">
        <v>2064</v>
      </c>
      <c r="L17" s="123">
        <v>4285</v>
      </c>
      <c r="M17" s="147"/>
    </row>
    <row r="18" spans="1:13" ht="16.5" customHeight="1" x14ac:dyDescent="0.3">
      <c r="A18" s="46" t="s">
        <v>233</v>
      </c>
      <c r="B18" s="108">
        <v>7931.3</v>
      </c>
      <c r="C18" s="111">
        <v>4947.7120000000004</v>
      </c>
      <c r="D18" s="108">
        <v>2983.5880000000002</v>
      </c>
      <c r="E18" s="108"/>
      <c r="F18" s="108">
        <v>104.018</v>
      </c>
      <c r="G18" s="111">
        <v>104.018</v>
      </c>
      <c r="H18" s="108">
        <v>0</v>
      </c>
      <c r="I18" s="155"/>
      <c r="J18" s="156">
        <v>182</v>
      </c>
      <c r="K18" s="157">
        <v>176</v>
      </c>
      <c r="L18" s="157">
        <v>6</v>
      </c>
      <c r="M18" s="147"/>
    </row>
    <row r="19" spans="1:13" ht="16.5" customHeight="1" x14ac:dyDescent="0.3">
      <c r="A19" s="46" t="s">
        <v>234</v>
      </c>
      <c r="B19" s="100">
        <v>19842.46</v>
      </c>
      <c r="C19" s="94">
        <v>1566.29</v>
      </c>
      <c r="D19" s="100">
        <v>18276.169999999998</v>
      </c>
      <c r="E19" s="108"/>
      <c r="F19" s="100">
        <v>336.45</v>
      </c>
      <c r="G19" s="94">
        <v>4.1399999999999997</v>
      </c>
      <c r="H19" s="100">
        <v>332.31</v>
      </c>
      <c r="I19" s="101"/>
      <c r="J19" s="122">
        <v>583</v>
      </c>
      <c r="K19" s="123">
        <v>28</v>
      </c>
      <c r="L19" s="123">
        <v>555</v>
      </c>
      <c r="M19" s="147"/>
    </row>
    <row r="20" spans="1:13" ht="16.5" customHeight="1" x14ac:dyDescent="0.3">
      <c r="A20" s="46" t="s">
        <v>235</v>
      </c>
      <c r="B20" s="108">
        <v>2416380.93500352</v>
      </c>
      <c r="C20" s="111">
        <v>1824529.23662227</v>
      </c>
      <c r="D20" s="108">
        <v>591851.69838125003</v>
      </c>
      <c r="E20" s="108"/>
      <c r="F20" s="108">
        <v>53942.090729731201</v>
      </c>
      <c r="G20" s="111">
        <v>28418.661344094799</v>
      </c>
      <c r="H20" s="108">
        <v>25523.429385636398</v>
      </c>
      <c r="I20" s="155"/>
      <c r="J20" s="156">
        <v>6882</v>
      </c>
      <c r="K20" s="157">
        <v>4292</v>
      </c>
      <c r="L20" s="157">
        <v>2590</v>
      </c>
      <c r="M20" s="147"/>
    </row>
    <row r="21" spans="1:13" ht="16.5" customHeight="1" x14ac:dyDescent="0.3">
      <c r="A21" s="46" t="s">
        <v>236</v>
      </c>
      <c r="B21" s="100">
        <v>316497.11</v>
      </c>
      <c r="C21" s="94">
        <v>255543.06</v>
      </c>
      <c r="D21" s="100">
        <v>60954.05</v>
      </c>
      <c r="E21" s="108"/>
      <c r="F21" s="100">
        <v>2922.0299999999902</v>
      </c>
      <c r="G21" s="94">
        <v>3003.03999999999</v>
      </c>
      <c r="H21" s="100">
        <v>-81.010000000000005</v>
      </c>
      <c r="I21" s="101"/>
      <c r="J21" s="122">
        <v>1778</v>
      </c>
      <c r="K21" s="123">
        <v>1082</v>
      </c>
      <c r="L21" s="123">
        <v>696</v>
      </c>
      <c r="M21" s="147"/>
    </row>
    <row r="22" spans="1:13" ht="16.5" customHeight="1" x14ac:dyDescent="0.3">
      <c r="A22" s="46" t="s">
        <v>237</v>
      </c>
      <c r="B22" s="108">
        <v>44858.53</v>
      </c>
      <c r="C22" s="111">
        <v>27899.68</v>
      </c>
      <c r="D22" s="108">
        <v>16958.849999999999</v>
      </c>
      <c r="E22" s="108"/>
      <c r="F22" s="108">
        <v>317.8</v>
      </c>
      <c r="G22" s="111">
        <v>152.74</v>
      </c>
      <c r="H22" s="108">
        <v>165.06</v>
      </c>
      <c r="I22" s="155"/>
      <c r="J22" s="156">
        <v>1483</v>
      </c>
      <c r="K22" s="157">
        <v>933</v>
      </c>
      <c r="L22" s="157">
        <v>550</v>
      </c>
      <c r="M22" s="147"/>
    </row>
    <row r="23" spans="1:13" ht="16.5" customHeight="1" x14ac:dyDescent="0.3">
      <c r="A23" s="46" t="s">
        <v>238</v>
      </c>
      <c r="B23" s="100">
        <v>4148898</v>
      </c>
      <c r="C23" s="94">
        <v>3473243</v>
      </c>
      <c r="D23" s="100">
        <v>675655</v>
      </c>
      <c r="E23" s="108"/>
      <c r="F23" s="100">
        <v>76602</v>
      </c>
      <c r="G23" s="94">
        <v>67877</v>
      </c>
      <c r="H23" s="100">
        <v>8725</v>
      </c>
      <c r="I23" s="101"/>
      <c r="J23" s="122">
        <v>14727</v>
      </c>
      <c r="K23" s="123">
        <v>10130</v>
      </c>
      <c r="L23" s="123">
        <v>4597</v>
      </c>
      <c r="M23" s="147"/>
    </row>
    <row r="24" spans="1:13" ht="16.5" customHeight="1" x14ac:dyDescent="0.3">
      <c r="A24" s="46" t="s">
        <v>239</v>
      </c>
      <c r="B24" s="108">
        <v>10714.965085436599</v>
      </c>
      <c r="C24" s="111">
        <v>2707.8516963316501</v>
      </c>
      <c r="D24" s="108">
        <v>8007.1133891049003</v>
      </c>
      <c r="E24" s="108"/>
      <c r="F24" s="108">
        <v>15.18351147169</v>
      </c>
      <c r="G24" s="111">
        <v>41.416884940000003</v>
      </c>
      <c r="H24" s="108">
        <v>-26.233373468309999</v>
      </c>
      <c r="I24" s="155"/>
      <c r="J24" s="156">
        <v>682</v>
      </c>
      <c r="K24" s="157">
        <v>112</v>
      </c>
      <c r="L24" s="157">
        <v>570</v>
      </c>
      <c r="M24" s="148"/>
    </row>
    <row r="25" spans="1:13" ht="16.5" customHeight="1" x14ac:dyDescent="0.3">
      <c r="A25" s="46" t="s">
        <v>240</v>
      </c>
      <c r="B25" s="100">
        <v>822173</v>
      </c>
      <c r="C25" s="94">
        <v>34978</v>
      </c>
      <c r="D25" s="100">
        <v>787195</v>
      </c>
      <c r="E25" s="108"/>
      <c r="F25" s="100">
        <v>-13917</v>
      </c>
      <c r="G25" s="94">
        <v>-635</v>
      </c>
      <c r="H25" s="100">
        <v>-13282</v>
      </c>
      <c r="I25" s="101"/>
      <c r="J25" s="122">
        <v>1813</v>
      </c>
      <c r="K25" s="123">
        <v>100</v>
      </c>
      <c r="L25" s="123">
        <v>1713</v>
      </c>
      <c r="M25" s="147"/>
    </row>
    <row r="26" spans="1:13" ht="16.5" customHeight="1" x14ac:dyDescent="0.3">
      <c r="A26" s="46" t="s">
        <v>241</v>
      </c>
      <c r="B26" s="108">
        <v>118890.55</v>
      </c>
      <c r="C26" s="111">
        <v>118890.55</v>
      </c>
      <c r="D26" s="108">
        <v>0</v>
      </c>
      <c r="E26" s="108"/>
      <c r="F26" s="108">
        <v>144.18</v>
      </c>
      <c r="G26" s="111">
        <v>144.18</v>
      </c>
      <c r="H26" s="108">
        <v>0</v>
      </c>
      <c r="I26" s="155"/>
      <c r="J26" s="156">
        <v>737</v>
      </c>
      <c r="K26" s="157">
        <v>737</v>
      </c>
      <c r="L26" s="157">
        <v>0</v>
      </c>
      <c r="M26" s="147"/>
    </row>
    <row r="27" spans="1:13" ht="16.5" customHeight="1" x14ac:dyDescent="0.3">
      <c r="A27" s="46" t="s">
        <v>242</v>
      </c>
      <c r="B27" s="100">
        <v>68427.460000000006</v>
      </c>
      <c r="C27" s="94">
        <v>26161.78</v>
      </c>
      <c r="D27" s="100">
        <v>42265.68</v>
      </c>
      <c r="E27" s="108"/>
      <c r="F27" s="100">
        <v>1354.38</v>
      </c>
      <c r="G27" s="94">
        <v>853.83</v>
      </c>
      <c r="H27" s="100">
        <v>500.55</v>
      </c>
      <c r="I27" s="101"/>
      <c r="J27" s="122">
        <v>1095</v>
      </c>
      <c r="K27" s="123">
        <v>327</v>
      </c>
      <c r="L27" s="123">
        <v>768</v>
      </c>
      <c r="M27" s="147"/>
    </row>
    <row r="28" spans="1:13" ht="16.5" customHeight="1" x14ac:dyDescent="0.3">
      <c r="A28" s="46" t="s">
        <v>243</v>
      </c>
      <c r="B28" s="108">
        <v>23181.5635905852</v>
      </c>
      <c r="C28" s="111">
        <v>8992.1592678751804</v>
      </c>
      <c r="D28" s="108">
        <v>14189.404322709999</v>
      </c>
      <c r="E28" s="108"/>
      <c r="F28" s="108">
        <v>181.80686209999999</v>
      </c>
      <c r="G28" s="111">
        <v>270.77492820999998</v>
      </c>
      <c r="H28" s="108">
        <v>-88.968066109999995</v>
      </c>
      <c r="I28" s="155"/>
      <c r="J28" s="156">
        <v>376</v>
      </c>
      <c r="K28" s="157">
        <v>114</v>
      </c>
      <c r="L28" s="157">
        <v>262</v>
      </c>
      <c r="M28" s="147"/>
    </row>
    <row r="29" spans="1:13" ht="16.5" customHeight="1" x14ac:dyDescent="0.3">
      <c r="A29" s="46" t="s">
        <v>244</v>
      </c>
      <c r="B29" s="100">
        <v>9039.86</v>
      </c>
      <c r="C29" s="94">
        <v>4740.21</v>
      </c>
      <c r="D29" s="100">
        <v>4299.6499999999996</v>
      </c>
      <c r="E29" s="108"/>
      <c r="F29" s="100">
        <v>-136.38</v>
      </c>
      <c r="G29" s="94">
        <v>-155.91</v>
      </c>
      <c r="H29" s="100">
        <v>19.53</v>
      </c>
      <c r="I29" s="101"/>
      <c r="J29" s="122">
        <v>108</v>
      </c>
      <c r="K29" s="123">
        <v>78</v>
      </c>
      <c r="L29" s="123">
        <v>30</v>
      </c>
      <c r="M29" s="147"/>
    </row>
    <row r="30" spans="1:13" ht="16.5" customHeight="1" x14ac:dyDescent="0.3">
      <c r="A30" s="46" t="s">
        <v>245</v>
      </c>
      <c r="B30" s="108">
        <v>6594.232</v>
      </c>
      <c r="C30" s="111">
        <v>4960.3239999999996</v>
      </c>
      <c r="D30" s="108">
        <v>1633.9079999999999</v>
      </c>
      <c r="E30" s="108"/>
      <c r="F30" s="108">
        <v>71.103999999999999</v>
      </c>
      <c r="G30" s="111">
        <v>92.13</v>
      </c>
      <c r="H30" s="108">
        <v>-21.026</v>
      </c>
      <c r="I30" s="155"/>
      <c r="J30" s="156">
        <v>87</v>
      </c>
      <c r="K30" s="157">
        <v>67</v>
      </c>
      <c r="L30" s="157">
        <v>20</v>
      </c>
      <c r="M30" s="147"/>
    </row>
    <row r="31" spans="1:13" ht="16.5" customHeight="1" x14ac:dyDescent="0.3">
      <c r="A31" s="46" t="s">
        <v>246</v>
      </c>
      <c r="B31" s="100">
        <v>2609.8249000000001</v>
      </c>
      <c r="C31" s="94">
        <v>2609.8249000000001</v>
      </c>
      <c r="D31" s="100">
        <v>0</v>
      </c>
      <c r="E31" s="108"/>
      <c r="F31" s="100">
        <v>29.7317</v>
      </c>
      <c r="G31" s="94">
        <v>29.7317</v>
      </c>
      <c r="H31" s="100">
        <v>0</v>
      </c>
      <c r="I31" s="101"/>
      <c r="J31" s="122">
        <v>100</v>
      </c>
      <c r="K31" s="123">
        <v>100</v>
      </c>
      <c r="L31" s="123">
        <v>0</v>
      </c>
      <c r="M31" s="147"/>
    </row>
    <row r="32" spans="1:13" ht="16.5" customHeight="1" x14ac:dyDescent="0.3">
      <c r="A32" s="46" t="s">
        <v>247</v>
      </c>
      <c r="B32" s="108">
        <v>300810</v>
      </c>
      <c r="C32" s="111">
        <v>232562</v>
      </c>
      <c r="D32" s="108">
        <v>68248</v>
      </c>
      <c r="E32" s="108"/>
      <c r="F32" s="108">
        <v>8884</v>
      </c>
      <c r="G32" s="111">
        <v>10091</v>
      </c>
      <c r="H32" s="108">
        <v>-1207</v>
      </c>
      <c r="I32" s="155"/>
      <c r="J32" s="156">
        <v>2526</v>
      </c>
      <c r="K32" s="157">
        <v>1850</v>
      </c>
      <c r="L32" s="157">
        <v>676</v>
      </c>
      <c r="M32" s="147"/>
    </row>
    <row r="33" spans="1:13" ht="16.5" customHeight="1" x14ac:dyDescent="0.3">
      <c r="A33" s="46" t="s">
        <v>248</v>
      </c>
      <c r="B33" s="100">
        <v>324083.56</v>
      </c>
      <c r="C33" s="94">
        <v>303279.84000000003</v>
      </c>
      <c r="D33" s="100">
        <v>20803.72</v>
      </c>
      <c r="E33" s="108"/>
      <c r="F33" s="100">
        <v>1032.97</v>
      </c>
      <c r="G33" s="94">
        <v>691.29</v>
      </c>
      <c r="H33" s="100">
        <v>341.68</v>
      </c>
      <c r="I33" s="101"/>
      <c r="J33" s="122">
        <v>602</v>
      </c>
      <c r="K33" s="123">
        <v>501</v>
      </c>
      <c r="L33" s="123">
        <v>101</v>
      </c>
      <c r="M33" s="147"/>
    </row>
    <row r="34" spans="1:13" ht="16.5" customHeight="1" x14ac:dyDescent="0.3">
      <c r="A34" s="46" t="s">
        <v>249</v>
      </c>
      <c r="B34" s="108">
        <v>549621.49</v>
      </c>
      <c r="C34" s="111">
        <v>448338.42</v>
      </c>
      <c r="D34" s="108">
        <v>101283.07</v>
      </c>
      <c r="E34" s="108"/>
      <c r="F34" s="108">
        <v>10585.71</v>
      </c>
      <c r="G34" s="111">
        <v>9367.2800000000007</v>
      </c>
      <c r="H34" s="108">
        <v>1218.44</v>
      </c>
      <c r="I34" s="155"/>
      <c r="J34" s="156">
        <v>1097</v>
      </c>
      <c r="K34" s="157">
        <v>924</v>
      </c>
      <c r="L34" s="157">
        <v>173</v>
      </c>
      <c r="M34" s="147"/>
    </row>
    <row r="35" spans="1:13" ht="16.5" customHeight="1" x14ac:dyDescent="0.3">
      <c r="A35" s="46" t="s">
        <v>250</v>
      </c>
      <c r="B35" s="100">
        <v>25053.43</v>
      </c>
      <c r="C35" s="94">
        <v>11088.92</v>
      </c>
      <c r="D35" s="100">
        <v>13964.51</v>
      </c>
      <c r="E35" s="108"/>
      <c r="F35" s="100">
        <v>608.04</v>
      </c>
      <c r="G35" s="94">
        <v>601.23</v>
      </c>
      <c r="H35" s="100">
        <v>6.81</v>
      </c>
      <c r="I35" s="101"/>
      <c r="J35" s="122">
        <v>451</v>
      </c>
      <c r="K35" s="123">
        <v>393</v>
      </c>
      <c r="L35" s="123">
        <v>58</v>
      </c>
      <c r="M35" s="147"/>
    </row>
    <row r="36" spans="1:13" ht="16.5" customHeight="1" x14ac:dyDescent="0.3">
      <c r="A36" s="46" t="s">
        <v>251</v>
      </c>
      <c r="B36" s="108">
        <v>1608485.57</v>
      </c>
      <c r="C36" s="111">
        <v>1191667.1399999999</v>
      </c>
      <c r="D36" s="108">
        <v>416818.43</v>
      </c>
      <c r="E36" s="108"/>
      <c r="F36" s="108">
        <v>9941.4</v>
      </c>
      <c r="G36" s="111">
        <v>7301.22</v>
      </c>
      <c r="H36" s="108">
        <v>2640.17</v>
      </c>
      <c r="I36" s="155"/>
      <c r="J36" s="156">
        <v>3116</v>
      </c>
      <c r="K36" s="157">
        <v>2118</v>
      </c>
      <c r="L36" s="157">
        <v>998</v>
      </c>
      <c r="M36" s="147"/>
    </row>
    <row r="37" spans="1:13" ht="16.5" customHeight="1" x14ac:dyDescent="0.3">
      <c r="A37" s="46" t="s">
        <v>77</v>
      </c>
      <c r="B37" s="125">
        <v>15540702.420725999</v>
      </c>
      <c r="C37" s="126">
        <v>9668797.7046205401</v>
      </c>
      <c r="D37" s="125">
        <v>5871904.7061054902</v>
      </c>
      <c r="E37" s="109"/>
      <c r="F37" s="125">
        <v>222070.89106190199</v>
      </c>
      <c r="G37" s="126">
        <v>170845.859267444</v>
      </c>
      <c r="H37" s="125">
        <v>51225.031794358001</v>
      </c>
      <c r="I37" s="101"/>
      <c r="J37" s="125">
        <v>60780</v>
      </c>
      <c r="K37" s="126">
        <v>32343</v>
      </c>
      <c r="L37" s="125">
        <v>28437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bR8mXRM6vxYRDdm16LyMRzRM2HSAXFSsVjVu6WPTMCYRtaEdWbkLlncrXDy6VUHeiu8ZZiFm7OiXwhX5GB7LAw==" saltValue="RtE1PBYh33to7DKGqSYPIw==" spinCount="100000" sheet="1" objects="1" scenarios="1"/>
  <mergeCells count="1">
    <mergeCell ref="A1:B1"/>
  </mergeCells>
  <conditionalFormatting sqref="B8:H36">
    <cfRule type="cellIs" dxfId="502" priority="14" operator="between">
      <formula>0</formula>
      <formula>0.1</formula>
    </cfRule>
    <cfRule type="cellIs" dxfId="501" priority="15" operator="lessThan">
      <formula>0</formula>
    </cfRule>
    <cfRule type="cellIs" dxfId="500" priority="16" operator="greaterThanOrEqual">
      <formula>0.1</formula>
    </cfRule>
  </conditionalFormatting>
  <conditionalFormatting sqref="A38:XFD1048576 M37:XFD37 A1:XFD8 B9:XFD36 A9:A37">
    <cfRule type="cellIs" dxfId="499" priority="13" operator="between">
      <formula>-0.1</formula>
      <formula>0</formula>
    </cfRule>
  </conditionalFormatting>
  <conditionalFormatting sqref="F37:H37">
    <cfRule type="cellIs" dxfId="498" priority="1" operator="between">
      <formula>-0.1</formula>
      <formula>0</formula>
    </cfRule>
  </conditionalFormatting>
  <conditionalFormatting sqref="E37">
    <cfRule type="cellIs" dxfId="497" priority="10" operator="between">
      <formula>0</formula>
      <formula>0.1</formula>
    </cfRule>
    <cfRule type="cellIs" dxfId="496" priority="11" operator="lessThan">
      <formula>0</formula>
    </cfRule>
    <cfRule type="cellIs" dxfId="495" priority="12" operator="greaterThanOrEqual">
      <formula>0.1</formula>
    </cfRule>
  </conditionalFormatting>
  <conditionalFormatting sqref="E37 I37">
    <cfRule type="cellIs" dxfId="494" priority="9" operator="between">
      <formula>-0.1</formula>
      <formula>0</formula>
    </cfRule>
  </conditionalFormatting>
  <conditionalFormatting sqref="B37:D37">
    <cfRule type="cellIs" dxfId="493" priority="6" operator="between">
      <formula>0</formula>
      <formula>0.1</formula>
    </cfRule>
    <cfRule type="cellIs" dxfId="492" priority="7" operator="lessThan">
      <formula>0</formula>
    </cfRule>
    <cfRule type="cellIs" dxfId="491" priority="8" operator="greaterThanOrEqual">
      <formula>0.1</formula>
    </cfRule>
  </conditionalFormatting>
  <conditionalFormatting sqref="B37:D37">
    <cfRule type="cellIs" dxfId="490" priority="5" operator="between">
      <formula>-0.1</formula>
      <formula>0</formula>
    </cfRule>
  </conditionalFormatting>
  <conditionalFormatting sqref="F37:H37">
    <cfRule type="cellIs" dxfId="489" priority="2" operator="between">
      <formula>0</formula>
      <formula>0.1</formula>
    </cfRule>
    <cfRule type="cellIs" dxfId="488" priority="3" operator="lessThan">
      <formula>0</formula>
    </cfRule>
    <cfRule type="cellIs" dxfId="487" priority="4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topLeftCell="A5" zoomScale="85" zoomScaleNormal="85" workbookViewId="0">
      <selection activeCell="J36" sqref="J3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Contents'!B52</f>
        <v>Table 1.28</v>
      </c>
      <c r="B1" s="168"/>
      <c r="C1" s="59"/>
    </row>
    <row r="2" spans="1:10" ht="16.5" customHeight="1" x14ac:dyDescent="0.3">
      <c r="A2" s="4" t="str">
        <f>"UCITS &amp; AIF: "&amp;"Net sales year to date as of "&amp;'Table of Contents'!A3:C3</f>
        <v>UCITS &amp; AIF: Net sales year to date as of 2018:Q1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999.53</v>
      </c>
      <c r="C8" s="142">
        <v>173.45400000000001</v>
      </c>
      <c r="D8" s="142">
        <v>117.721</v>
      </c>
      <c r="E8" s="142">
        <v>678.78300000000002</v>
      </c>
      <c r="F8" s="142">
        <v>-2.21</v>
      </c>
      <c r="G8" s="142">
        <v>-100.581</v>
      </c>
      <c r="H8" s="142">
        <v>-3.8840000000000003</v>
      </c>
      <c r="I8" s="142">
        <v>133.17099999999999</v>
      </c>
      <c r="J8" s="142">
        <v>3.0760000000000001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225</v>
      </c>
      <c r="B10" s="142">
        <v>15.92</v>
      </c>
      <c r="C10" s="142">
        <v>3.77</v>
      </c>
      <c r="D10" s="142">
        <v>0.34</v>
      </c>
      <c r="E10" s="142">
        <v>14.05</v>
      </c>
      <c r="F10" s="142">
        <v>-2.2200000000000002</v>
      </c>
      <c r="G10" s="142">
        <v>0</v>
      </c>
      <c r="H10" s="142">
        <v>0</v>
      </c>
      <c r="I10" s="142">
        <v>0</v>
      </c>
      <c r="J10" s="142">
        <v>-0.02</v>
      </c>
    </row>
    <row r="11" spans="1:10" ht="16.5" customHeight="1" x14ac:dyDescent="0.3">
      <c r="A11" s="46" t="s">
        <v>226</v>
      </c>
      <c r="B11" s="93">
        <v>12.83</v>
      </c>
      <c r="C11" s="93">
        <v>-6.5</v>
      </c>
      <c r="D11" s="93">
        <v>134.26</v>
      </c>
      <c r="E11" s="93">
        <v>2.09</v>
      </c>
      <c r="F11" s="93">
        <v>-126.78</v>
      </c>
      <c r="G11" s="93">
        <v>0</v>
      </c>
      <c r="H11" s="93">
        <v>0</v>
      </c>
      <c r="I11" s="93">
        <v>0</v>
      </c>
      <c r="J11" s="95">
        <v>9.77</v>
      </c>
    </row>
    <row r="12" spans="1:10" ht="16.5" customHeight="1" x14ac:dyDescent="0.3">
      <c r="A12" s="46" t="s">
        <v>227</v>
      </c>
      <c r="B12" s="142">
        <v>1042</v>
      </c>
      <c r="C12" s="142">
        <v>18</v>
      </c>
      <c r="D12" s="142">
        <v>-2</v>
      </c>
      <c r="E12" s="142">
        <v>18</v>
      </c>
      <c r="F12" s="142">
        <v>0</v>
      </c>
      <c r="G12" s="142">
        <v>0</v>
      </c>
      <c r="H12" s="142">
        <v>0</v>
      </c>
      <c r="I12" s="142">
        <v>971</v>
      </c>
      <c r="J12" s="142">
        <v>37</v>
      </c>
    </row>
    <row r="13" spans="1:10" ht="16.5" customHeight="1" x14ac:dyDescent="0.3">
      <c r="A13" s="46" t="s">
        <v>228</v>
      </c>
      <c r="B13" s="93">
        <v>242.84</v>
      </c>
      <c r="C13" s="93">
        <v>73.680000000000007</v>
      </c>
      <c r="D13" s="93">
        <v>-109.27</v>
      </c>
      <c r="E13" s="93">
        <v>237.16</v>
      </c>
      <c r="F13" s="93">
        <v>12.39</v>
      </c>
      <c r="G13" s="93">
        <v>-3.09</v>
      </c>
      <c r="H13" s="93">
        <v>0</v>
      </c>
      <c r="I13" s="93">
        <v>-2.37</v>
      </c>
      <c r="J13" s="95">
        <v>34.33</v>
      </c>
    </row>
    <row r="14" spans="1:10" ht="16.5" customHeight="1" x14ac:dyDescent="0.3">
      <c r="A14" s="46" t="s">
        <v>229</v>
      </c>
      <c r="B14" s="142">
        <v>1176.3800000000001</v>
      </c>
      <c r="C14" s="142">
        <v>2180.4700000000003</v>
      </c>
      <c r="D14" s="142">
        <v>-1448.8200000000002</v>
      </c>
      <c r="E14" s="142">
        <v>695.76</v>
      </c>
      <c r="F14" s="142">
        <v>0.29000000000000004</v>
      </c>
      <c r="G14" s="142">
        <v>0</v>
      </c>
      <c r="H14" s="142">
        <v>0</v>
      </c>
      <c r="I14" s="142">
        <v>0</v>
      </c>
      <c r="J14" s="142">
        <v>-251.32</v>
      </c>
    </row>
    <row r="15" spans="1:10" ht="16.5" customHeight="1" x14ac:dyDescent="0.3">
      <c r="A15" s="46" t="s">
        <v>230</v>
      </c>
      <c r="B15" s="93">
        <v>399.47425850000002</v>
      </c>
      <c r="C15" s="93">
        <v>386.38630769999997</v>
      </c>
      <c r="D15" s="93">
        <v>-354.796402</v>
      </c>
      <c r="E15" s="93">
        <v>182.10586248999999</v>
      </c>
      <c r="F15" s="93">
        <v>6.7044345300000003</v>
      </c>
      <c r="G15" s="93">
        <v>0</v>
      </c>
      <c r="H15" s="93">
        <v>0</v>
      </c>
      <c r="I15" s="93">
        <v>-0.31624823000000002</v>
      </c>
      <c r="J15" s="95">
        <v>179.39030425999999</v>
      </c>
    </row>
    <row r="16" spans="1:10" ht="16.5" customHeight="1" x14ac:dyDescent="0.3">
      <c r="A16" s="46" t="s">
        <v>231</v>
      </c>
      <c r="B16" s="142">
        <v>33200</v>
      </c>
      <c r="C16" s="142">
        <v>12300</v>
      </c>
      <c r="D16" s="142">
        <v>9400</v>
      </c>
      <c r="E16" s="142">
        <v>-4900</v>
      </c>
      <c r="F16" s="142">
        <v>17600</v>
      </c>
      <c r="G16" s="142">
        <v>-1200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31962.402000000002</v>
      </c>
      <c r="C17" s="93">
        <v>3616.77</v>
      </c>
      <c r="D17" s="93">
        <v>1749.665</v>
      </c>
      <c r="E17" s="93">
        <v>17173.134000000002</v>
      </c>
      <c r="F17" s="93">
        <v>196.499</v>
      </c>
      <c r="G17" s="93">
        <v>0.876</v>
      </c>
      <c r="H17" s="93">
        <v>15.236999999999995</v>
      </c>
      <c r="I17" s="93">
        <v>3239.8829999999998</v>
      </c>
      <c r="J17" s="95">
        <v>5970.3379999999997</v>
      </c>
    </row>
    <row r="18" spans="1:10" ht="16.5" customHeight="1" x14ac:dyDescent="0.3">
      <c r="A18" s="46" t="s">
        <v>233</v>
      </c>
      <c r="B18" s="142">
        <v>104.018</v>
      </c>
      <c r="C18" s="142">
        <v>29.684000000000001</v>
      </c>
      <c r="D18" s="142">
        <v>-15.118</v>
      </c>
      <c r="E18" s="142">
        <v>6.0510000000000002</v>
      </c>
      <c r="F18" s="142">
        <v>84.066999999999993</v>
      </c>
      <c r="G18" s="142">
        <v>0</v>
      </c>
      <c r="H18" s="142">
        <v>0</v>
      </c>
      <c r="I18" s="142">
        <v>0</v>
      </c>
      <c r="J18" s="142">
        <v>-0.66600000000000004</v>
      </c>
    </row>
    <row r="19" spans="1:10" ht="16.5" customHeight="1" x14ac:dyDescent="0.3">
      <c r="A19" s="46" t="s">
        <v>234</v>
      </c>
      <c r="B19" s="93">
        <v>336.45</v>
      </c>
      <c r="C19" s="93">
        <v>36.56</v>
      </c>
      <c r="D19" s="93">
        <v>-67.259999999999991</v>
      </c>
      <c r="E19" s="93">
        <v>216.6</v>
      </c>
      <c r="F19" s="93">
        <v>-110.86</v>
      </c>
      <c r="G19" s="93">
        <v>-5.84</v>
      </c>
      <c r="H19" s="93">
        <v>-62.95</v>
      </c>
      <c r="I19" s="93">
        <v>246.5</v>
      </c>
      <c r="J19" s="95">
        <v>83.69</v>
      </c>
    </row>
    <row r="20" spans="1:10" ht="16.5" customHeight="1" x14ac:dyDescent="0.3">
      <c r="A20" s="46" t="s">
        <v>235</v>
      </c>
      <c r="B20" s="142">
        <v>53942.090729731193</v>
      </c>
      <c r="C20" s="142">
        <v>16980.6256289638</v>
      </c>
      <c r="D20" s="142">
        <v>10205.302319009301</v>
      </c>
      <c r="E20" s="142">
        <v>2841.3106736294899</v>
      </c>
      <c r="F20" s="142">
        <v>-5181.9637464035031</v>
      </c>
      <c r="G20" s="142">
        <v>0</v>
      </c>
      <c r="H20" s="142">
        <v>0</v>
      </c>
      <c r="I20" s="142">
        <v>728.497205878165</v>
      </c>
      <c r="J20" s="142">
        <v>28368.318648653789</v>
      </c>
    </row>
    <row r="21" spans="1:10" ht="16.5" customHeight="1" x14ac:dyDescent="0.3">
      <c r="A21" s="46" t="s">
        <v>236</v>
      </c>
      <c r="B21" s="93">
        <v>2922.0299999999897</v>
      </c>
      <c r="C21" s="93">
        <v>-165.32</v>
      </c>
      <c r="D21" s="93">
        <v>-440.38</v>
      </c>
      <c r="E21" s="93">
        <v>7547.9199999999901</v>
      </c>
      <c r="F21" s="93">
        <v>-294.61</v>
      </c>
      <c r="G21" s="93">
        <v>-20.45</v>
      </c>
      <c r="H21" s="93">
        <v>-3699.87</v>
      </c>
      <c r="I21" s="93">
        <v>0</v>
      </c>
      <c r="J21" s="95">
        <v>-5.26</v>
      </c>
    </row>
    <row r="22" spans="1:10" ht="16.5" customHeight="1" x14ac:dyDescent="0.3">
      <c r="A22" s="46" t="s">
        <v>237</v>
      </c>
      <c r="B22" s="142">
        <v>317.8</v>
      </c>
      <c r="C22" s="142">
        <v>-186.98000000000002</v>
      </c>
      <c r="D22" s="142">
        <v>66.75</v>
      </c>
      <c r="E22" s="142">
        <v>272.88</v>
      </c>
      <c r="F22" s="142">
        <v>74.88</v>
      </c>
      <c r="G22" s="142">
        <v>0</v>
      </c>
      <c r="H22" s="142">
        <v>8.3699999999999992</v>
      </c>
      <c r="I22" s="142">
        <v>9.1</v>
      </c>
      <c r="J22" s="142">
        <v>72.78</v>
      </c>
    </row>
    <row r="23" spans="1:10" ht="16.5" customHeight="1" x14ac:dyDescent="0.3">
      <c r="A23" s="46" t="s">
        <v>238</v>
      </c>
      <c r="B23" s="93">
        <v>76602</v>
      </c>
      <c r="C23" s="93">
        <v>41809</v>
      </c>
      <c r="D23" s="93">
        <v>7776</v>
      </c>
      <c r="E23" s="93">
        <v>36957</v>
      </c>
      <c r="F23" s="93">
        <v>-18199</v>
      </c>
      <c r="G23" s="93">
        <v>0</v>
      </c>
      <c r="H23" s="93">
        <v>0</v>
      </c>
      <c r="I23" s="93">
        <v>2724</v>
      </c>
      <c r="J23" s="95">
        <v>5535</v>
      </c>
    </row>
    <row r="24" spans="1:10" ht="16.5" customHeight="1" x14ac:dyDescent="0.3">
      <c r="A24" s="46" t="s">
        <v>239</v>
      </c>
      <c r="B24" s="142">
        <v>15.183511471690004</v>
      </c>
      <c r="C24" s="142">
        <v>-43.164000000000001</v>
      </c>
      <c r="D24" s="142">
        <v>14.27388494</v>
      </c>
      <c r="E24" s="142">
        <v>10.973000000000001</v>
      </c>
      <c r="F24" s="142">
        <v>-3.1779999999999999</v>
      </c>
      <c r="G24" s="142">
        <v>0</v>
      </c>
      <c r="H24" s="142">
        <v>-2.7114161065364</v>
      </c>
      <c r="I24" s="142">
        <v>0.40400000000000003</v>
      </c>
      <c r="J24" s="142">
        <v>38.586042638226502</v>
      </c>
    </row>
    <row r="25" spans="1:10" ht="16.5" customHeight="1" x14ac:dyDescent="0.3">
      <c r="A25" s="46" t="s">
        <v>240</v>
      </c>
      <c r="B25" s="93">
        <v>-13917</v>
      </c>
      <c r="C25" s="93">
        <v>-6435</v>
      </c>
      <c r="D25" s="93">
        <v>-9837</v>
      </c>
      <c r="E25" s="93">
        <v>-483</v>
      </c>
      <c r="F25" s="93">
        <v>0</v>
      </c>
      <c r="G25" s="93">
        <v>0</v>
      </c>
      <c r="H25" s="93">
        <v>0</v>
      </c>
      <c r="I25" s="93">
        <v>897</v>
      </c>
      <c r="J25" s="95">
        <v>1941</v>
      </c>
    </row>
    <row r="26" spans="1:10" ht="16.5" customHeight="1" x14ac:dyDescent="0.3">
      <c r="A26" s="46" t="s">
        <v>241</v>
      </c>
      <c r="B26" s="142">
        <v>144.18</v>
      </c>
      <c r="C26" s="142">
        <v>307.14999999999998</v>
      </c>
      <c r="D26" s="142">
        <v>-120.2</v>
      </c>
      <c r="E26" s="142">
        <v>-10.9</v>
      </c>
      <c r="F26" s="142">
        <v>-29.9</v>
      </c>
      <c r="G26" s="142">
        <v>0</v>
      </c>
      <c r="H26" s="142">
        <v>0</v>
      </c>
      <c r="I26" s="142">
        <v>0</v>
      </c>
      <c r="J26" s="142">
        <v>-1.97</v>
      </c>
    </row>
    <row r="27" spans="1:10" ht="16.5" customHeight="1" x14ac:dyDescent="0.3">
      <c r="A27" s="46" t="s">
        <v>242</v>
      </c>
      <c r="B27" s="93">
        <v>1354.38</v>
      </c>
      <c r="C27" s="93">
        <v>-148.74</v>
      </c>
      <c r="D27" s="93">
        <v>269.89</v>
      </c>
      <c r="E27" s="93">
        <v>3.009999999999998</v>
      </c>
      <c r="F27" s="93">
        <v>1287.1799999999998</v>
      </c>
      <c r="G27" s="93">
        <v>0</v>
      </c>
      <c r="H27" s="93">
        <v>-84.62</v>
      </c>
      <c r="I27" s="93">
        <v>13.02</v>
      </c>
      <c r="J27" s="95">
        <v>14.65</v>
      </c>
    </row>
    <row r="28" spans="1:10" ht="16.5" customHeight="1" x14ac:dyDescent="0.3">
      <c r="A28" s="46" t="s">
        <v>243</v>
      </c>
      <c r="B28" s="142">
        <v>181.80686209999999</v>
      </c>
      <c r="C28" s="142">
        <v>16.87016268</v>
      </c>
      <c r="D28" s="142">
        <v>99.97728644</v>
      </c>
      <c r="E28" s="142">
        <v>124.98860662000001</v>
      </c>
      <c r="F28" s="142">
        <v>-32.648577449999998</v>
      </c>
      <c r="G28" s="142">
        <v>-0.57381926000000005</v>
      </c>
      <c r="H28" s="142">
        <v>-0.11700145000000001</v>
      </c>
      <c r="I28" s="142">
        <v>0</v>
      </c>
      <c r="J28" s="142">
        <v>-26.689795480000001</v>
      </c>
    </row>
    <row r="29" spans="1:10" ht="16.5" customHeight="1" x14ac:dyDescent="0.3">
      <c r="A29" s="46" t="s">
        <v>244</v>
      </c>
      <c r="B29" s="93">
        <v>-136.38</v>
      </c>
      <c r="C29" s="93">
        <v>4.3199999999999994</v>
      </c>
      <c r="D29" s="93">
        <v>-141.41</v>
      </c>
      <c r="E29" s="93">
        <v>7.63</v>
      </c>
      <c r="F29" s="93">
        <v>2.73</v>
      </c>
      <c r="G29" s="93">
        <v>-5.31</v>
      </c>
      <c r="H29" s="93">
        <v>9.11</v>
      </c>
      <c r="I29" s="93">
        <v>0</v>
      </c>
      <c r="J29" s="95">
        <v>-13.440000000000001</v>
      </c>
    </row>
    <row r="30" spans="1:10" ht="16.5" customHeight="1" x14ac:dyDescent="0.3">
      <c r="A30" s="46" t="s">
        <v>245</v>
      </c>
      <c r="B30" s="142">
        <v>71.103999999999999</v>
      </c>
      <c r="C30" s="142">
        <v>15.045999999999999</v>
      </c>
      <c r="D30" s="142">
        <v>-40.428000000000004</v>
      </c>
      <c r="E30" s="142">
        <v>103.06399999999999</v>
      </c>
      <c r="F30" s="142">
        <v>-16.777000000000001</v>
      </c>
      <c r="G30" s="142">
        <v>0</v>
      </c>
      <c r="H30" s="142">
        <v>0</v>
      </c>
      <c r="I30" s="142">
        <v>10.199</v>
      </c>
      <c r="J30" s="142">
        <v>0</v>
      </c>
    </row>
    <row r="31" spans="1:10" ht="16.5" customHeight="1" x14ac:dyDescent="0.3">
      <c r="A31" s="46" t="s">
        <v>246</v>
      </c>
      <c r="B31" s="93">
        <v>29.7317</v>
      </c>
      <c r="C31" s="93">
        <v>34.606200000000001</v>
      </c>
      <c r="D31" s="93">
        <v>-7.4381000000000004</v>
      </c>
      <c r="E31" s="93">
        <v>7.0000000000000007E-2</v>
      </c>
      <c r="F31" s="93">
        <v>2.4643999999999999</v>
      </c>
      <c r="G31" s="93">
        <v>0</v>
      </c>
      <c r="H31" s="93">
        <v>0</v>
      </c>
      <c r="I31" s="93">
        <v>0</v>
      </c>
      <c r="J31" s="95">
        <v>2.92E-2</v>
      </c>
    </row>
    <row r="32" spans="1:10" ht="16.5" customHeight="1" x14ac:dyDescent="0.3">
      <c r="A32" s="46" t="s">
        <v>247</v>
      </c>
      <c r="B32" s="142">
        <v>8884</v>
      </c>
      <c r="C32" s="142">
        <v>8139</v>
      </c>
      <c r="D32" s="142">
        <v>-1718</v>
      </c>
      <c r="E32" s="142">
        <v>2610</v>
      </c>
      <c r="F32" s="142">
        <v>-505</v>
      </c>
      <c r="G32" s="142">
        <v>-287</v>
      </c>
      <c r="H32" s="142">
        <v>612</v>
      </c>
      <c r="I32" s="142">
        <v>0</v>
      </c>
      <c r="J32" s="142">
        <v>33</v>
      </c>
    </row>
    <row r="33" spans="1:10" ht="16.5" customHeight="1" x14ac:dyDescent="0.3">
      <c r="A33" s="46" t="s">
        <v>248</v>
      </c>
      <c r="B33" s="93">
        <v>1032.97</v>
      </c>
      <c r="C33" s="93">
        <v>160.46</v>
      </c>
      <c r="D33" s="93">
        <v>87.759999999999991</v>
      </c>
      <c r="E33" s="93">
        <v>244.41</v>
      </c>
      <c r="F33" s="93">
        <v>322.92999999999995</v>
      </c>
      <c r="G33" s="93">
        <v>0</v>
      </c>
      <c r="H33" s="93">
        <v>1.3100000000000023</v>
      </c>
      <c r="I33" s="93">
        <v>0</v>
      </c>
      <c r="J33" s="95">
        <v>216.12</v>
      </c>
    </row>
    <row r="34" spans="1:10" ht="16.5" customHeight="1" x14ac:dyDescent="0.3">
      <c r="A34" s="46" t="s">
        <v>249</v>
      </c>
      <c r="B34" s="142">
        <v>10585.720000000001</v>
      </c>
      <c r="C34" s="142">
        <v>2186.9299999999998</v>
      </c>
      <c r="D34" s="142">
        <v>5162.49</v>
      </c>
      <c r="E34" s="142">
        <v>1685.39</v>
      </c>
      <c r="F34" s="142">
        <v>332.47</v>
      </c>
      <c r="G34" s="142">
        <v>0</v>
      </c>
      <c r="H34" s="142">
        <v>0</v>
      </c>
      <c r="I34" s="142">
        <v>332.81</v>
      </c>
      <c r="J34" s="142">
        <v>885.63</v>
      </c>
    </row>
    <row r="35" spans="1:10" ht="16.5" customHeight="1" x14ac:dyDescent="0.3">
      <c r="A35" s="46" t="s">
        <v>250</v>
      </c>
      <c r="B35" s="93">
        <v>608.04</v>
      </c>
      <c r="C35" s="93">
        <v>71.08</v>
      </c>
      <c r="D35" s="93">
        <v>196.06</v>
      </c>
      <c r="E35" s="93">
        <v>124.14</v>
      </c>
      <c r="F35" s="93">
        <v>75.59</v>
      </c>
      <c r="G35" s="93">
        <v>-1.78</v>
      </c>
      <c r="H35" s="93">
        <v>36.31</v>
      </c>
      <c r="I35" s="93">
        <v>6.79</v>
      </c>
      <c r="J35" s="95">
        <v>99.85</v>
      </c>
    </row>
    <row r="36" spans="1:10" ht="16.5" customHeight="1" x14ac:dyDescent="0.3">
      <c r="A36" s="46" t="s">
        <v>251</v>
      </c>
      <c r="B36" s="142">
        <v>9941.39</v>
      </c>
      <c r="C36" s="142">
        <v>1948.9699999999998</v>
      </c>
      <c r="D36" s="142">
        <v>1913.98</v>
      </c>
      <c r="E36" s="142">
        <v>4760.24</v>
      </c>
      <c r="F36" s="142">
        <v>860.06999999999994</v>
      </c>
      <c r="G36" s="142">
        <v>-79.290000000000006</v>
      </c>
      <c r="H36" s="142">
        <v>-960.37999999999988</v>
      </c>
      <c r="I36" s="142">
        <v>-50.72</v>
      </c>
      <c r="J36" s="142">
        <v>1548.54</v>
      </c>
    </row>
    <row r="37" spans="1:10" ht="16.5" customHeight="1" x14ac:dyDescent="0.3">
      <c r="A37" s="47" t="s">
        <v>77</v>
      </c>
      <c r="B37" s="96">
        <v>222070.89106180199</v>
      </c>
      <c r="C37" s="96">
        <v>83507.128299343793</v>
      </c>
      <c r="D37" s="96">
        <v>22892.348988389302</v>
      </c>
      <c r="E37" s="96">
        <v>71122.860142739402</v>
      </c>
      <c r="F37" s="96">
        <v>-3646.8824893235001</v>
      </c>
      <c r="G37" s="96">
        <v>-1703.0388192599989</v>
      </c>
      <c r="H37" s="96">
        <v>-4132.195417556537</v>
      </c>
      <c r="I37" s="96">
        <v>9258.9679576481594</v>
      </c>
      <c r="J37" s="98">
        <v>44771.732400071975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0by0zEGNHf/LKuV6C+G0/OsfjPQP73Hy+HlDxjcxQ5Yip8rpTIkd2lDe8xFIKkUVQtZvg22qlH4DevAVCyzeYQ==" saltValue="DSq3SKrova3L/tezUpz7FA==" spinCount="100000" sheet="1" objects="1" scenarios="1"/>
  <mergeCells count="1">
    <mergeCell ref="A1:B1"/>
  </mergeCells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conditionalFormatting sqref="A1:XFD6 A38:XFD1048576 B8:XFD37 A7 K7:XFD7">
    <cfRule type="cellIs" dxfId="226" priority="4" operator="between">
      <formula>-0.1</formula>
      <formula>0</formula>
    </cfRule>
  </conditionalFormatting>
  <conditionalFormatting sqref="A8:A37">
    <cfRule type="cellIs" dxfId="225" priority="3" operator="between">
      <formula>-0.1</formula>
      <formula>0</formula>
    </cfRule>
  </conditionalFormatting>
  <conditionalFormatting sqref="C7:J7">
    <cfRule type="cellIs" dxfId="224" priority="2" operator="between">
      <formula>-0.1</formula>
      <formula>0</formula>
    </cfRule>
  </conditionalFormatting>
  <conditionalFormatting sqref="B7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activeCell="I35" sqref="I35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Contents'!B53</f>
        <v>Table 1.29</v>
      </c>
      <c r="B1" s="168"/>
      <c r="C1" s="59"/>
    </row>
    <row r="2" spans="1:9" ht="16.5" customHeight="1" x14ac:dyDescent="0.3">
      <c r="A2" s="4" t="str">
        <f>"UCITS: "&amp;"Net sales year to date as of "&amp;'Table of Contents'!A3:C3</f>
        <v>UCITS: Net sales year to date as of 2018:Q1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142">
        <v>163.6</v>
      </c>
      <c r="C8" s="142">
        <v>-170.2</v>
      </c>
      <c r="D8" s="142">
        <v>-266.90600000000001</v>
      </c>
      <c r="E8" s="142">
        <v>701.46199999999999</v>
      </c>
      <c r="F8" s="142">
        <v>-2.21</v>
      </c>
      <c r="G8" s="142">
        <v>-74.016000000000005</v>
      </c>
      <c r="H8" s="142">
        <v>-29.762</v>
      </c>
      <c r="I8" s="143">
        <v>5.2320000000000002</v>
      </c>
    </row>
    <row r="9" spans="1:9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225</v>
      </c>
      <c r="B10" s="142">
        <v>15.92</v>
      </c>
      <c r="C10" s="142">
        <v>3.77</v>
      </c>
      <c r="D10" s="142">
        <v>0.34</v>
      </c>
      <c r="E10" s="142">
        <v>14.05</v>
      </c>
      <c r="F10" s="142">
        <v>-2.2200000000000002</v>
      </c>
      <c r="G10" s="142">
        <v>0</v>
      </c>
      <c r="H10" s="142">
        <v>0</v>
      </c>
      <c r="I10" s="143">
        <v>-0.02</v>
      </c>
    </row>
    <row r="11" spans="1:9" ht="16.5" customHeight="1" x14ac:dyDescent="0.3">
      <c r="A11" s="46" t="s">
        <v>226</v>
      </c>
      <c r="B11" s="93">
        <v>12.83</v>
      </c>
      <c r="C11" s="93">
        <v>-6.5</v>
      </c>
      <c r="D11" s="93">
        <v>134.26</v>
      </c>
      <c r="E11" s="93">
        <v>2.09</v>
      </c>
      <c r="F11" s="93">
        <v>-126.78</v>
      </c>
      <c r="G11" s="93">
        <v>0</v>
      </c>
      <c r="H11" s="93">
        <v>0</v>
      </c>
      <c r="I11" s="95">
        <v>9.77</v>
      </c>
    </row>
    <row r="12" spans="1:9" ht="16.5" customHeight="1" x14ac:dyDescent="0.3">
      <c r="A12" s="46" t="s">
        <v>227</v>
      </c>
      <c r="B12" s="142">
        <v>17</v>
      </c>
      <c r="C12" s="142">
        <v>17</v>
      </c>
      <c r="D12" s="142">
        <v>-2</v>
      </c>
      <c r="E12" s="142">
        <v>2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228</v>
      </c>
      <c r="B13" s="93">
        <v>245.21</v>
      </c>
      <c r="C13" s="93">
        <v>73.680000000000007</v>
      </c>
      <c r="D13" s="93">
        <v>-109.27</v>
      </c>
      <c r="E13" s="93">
        <v>237.16</v>
      </c>
      <c r="F13" s="93">
        <v>12.39</v>
      </c>
      <c r="G13" s="93">
        <v>-3.09</v>
      </c>
      <c r="H13" s="93">
        <v>0</v>
      </c>
      <c r="I13" s="95">
        <v>34.33</v>
      </c>
    </row>
    <row r="14" spans="1:9" ht="16.5" customHeight="1" x14ac:dyDescent="0.3">
      <c r="A14" s="46" t="s">
        <v>229</v>
      </c>
      <c r="B14" s="142">
        <v>3458.78</v>
      </c>
      <c r="C14" s="142">
        <v>3139.76</v>
      </c>
      <c r="D14" s="142">
        <v>-409.9</v>
      </c>
      <c r="E14" s="142">
        <v>709.53</v>
      </c>
      <c r="F14" s="142">
        <v>-0.48</v>
      </c>
      <c r="G14" s="142">
        <v>0</v>
      </c>
      <c r="H14" s="142">
        <v>0</v>
      </c>
      <c r="I14" s="143">
        <v>19.87</v>
      </c>
    </row>
    <row r="15" spans="1:9" ht="16.5" customHeight="1" x14ac:dyDescent="0.3">
      <c r="A15" s="46" t="s">
        <v>230</v>
      </c>
      <c r="B15" s="93">
        <v>496.45341020000001</v>
      </c>
      <c r="C15" s="93">
        <v>544.51571569999999</v>
      </c>
      <c r="D15" s="93">
        <v>-226.43114</v>
      </c>
      <c r="E15" s="93">
        <v>99.750843000000003</v>
      </c>
      <c r="F15" s="93">
        <v>65.589773129999998</v>
      </c>
      <c r="G15" s="93">
        <v>0</v>
      </c>
      <c r="H15" s="93">
        <v>0</v>
      </c>
      <c r="I15" s="95">
        <v>13.02821846</v>
      </c>
    </row>
    <row r="16" spans="1:9" ht="16.5" customHeight="1" x14ac:dyDescent="0.3">
      <c r="A16" s="46" t="s">
        <v>231</v>
      </c>
      <c r="B16" s="142">
        <v>32900</v>
      </c>
      <c r="C16" s="142">
        <v>10200</v>
      </c>
      <c r="D16" s="142">
        <v>3800</v>
      </c>
      <c r="E16" s="142">
        <v>-200</v>
      </c>
      <c r="F16" s="142">
        <v>19600</v>
      </c>
      <c r="G16" s="142">
        <v>-500</v>
      </c>
      <c r="H16" s="142">
        <v>0</v>
      </c>
      <c r="I16" s="143">
        <v>0</v>
      </c>
    </row>
    <row r="17" spans="1:9" ht="16.5" customHeight="1" x14ac:dyDescent="0.3">
      <c r="A17" s="46" t="s">
        <v>232</v>
      </c>
      <c r="B17" s="93">
        <v>5283.2929999999997</v>
      </c>
      <c r="C17" s="93">
        <v>459.38799999999998</v>
      </c>
      <c r="D17" s="93">
        <v>67.456000000000003</v>
      </c>
      <c r="E17" s="93">
        <v>4449.701</v>
      </c>
      <c r="F17" s="93">
        <v>195.667</v>
      </c>
      <c r="G17" s="93">
        <v>0.876</v>
      </c>
      <c r="H17" s="93">
        <v>-110.16500000000001</v>
      </c>
      <c r="I17" s="95">
        <v>220.37</v>
      </c>
    </row>
    <row r="18" spans="1:9" ht="16.5" customHeight="1" x14ac:dyDescent="0.3">
      <c r="A18" s="46" t="s">
        <v>233</v>
      </c>
      <c r="B18" s="142">
        <v>104.018</v>
      </c>
      <c r="C18" s="142">
        <v>29.684000000000001</v>
      </c>
      <c r="D18" s="142">
        <v>-15.118</v>
      </c>
      <c r="E18" s="142">
        <v>6.0510000000000002</v>
      </c>
      <c r="F18" s="142">
        <v>84.066999999999993</v>
      </c>
      <c r="G18" s="142">
        <v>0</v>
      </c>
      <c r="H18" s="142">
        <v>0</v>
      </c>
      <c r="I18" s="143">
        <v>-0.66600000000000004</v>
      </c>
    </row>
    <row r="19" spans="1:9" ht="16.5" customHeight="1" x14ac:dyDescent="0.3">
      <c r="A19" s="46" t="s">
        <v>234</v>
      </c>
      <c r="B19" s="93">
        <v>4.1399999999999997</v>
      </c>
      <c r="C19" s="93">
        <v>-4.84</v>
      </c>
      <c r="D19" s="93">
        <v>-10.18</v>
      </c>
      <c r="E19" s="93">
        <v>28.26</v>
      </c>
      <c r="F19" s="93">
        <v>0</v>
      </c>
      <c r="G19" s="93">
        <v>0</v>
      </c>
      <c r="H19" s="93">
        <v>-7.27</v>
      </c>
      <c r="I19" s="95">
        <v>-1.84</v>
      </c>
    </row>
    <row r="20" spans="1:9" ht="16.5" customHeight="1" x14ac:dyDescent="0.3">
      <c r="A20" s="46" t="s">
        <v>235</v>
      </c>
      <c r="B20" s="142">
        <v>28418.661344094799</v>
      </c>
      <c r="C20" s="142">
        <v>16980.6256289638</v>
      </c>
      <c r="D20" s="142">
        <v>10205.302319009301</v>
      </c>
      <c r="E20" s="142">
        <v>2841.3106736294899</v>
      </c>
      <c r="F20" s="142">
        <v>-5427.9835178593003</v>
      </c>
      <c r="G20" s="142">
        <v>0</v>
      </c>
      <c r="H20" s="142">
        <v>0</v>
      </c>
      <c r="I20" s="143">
        <v>3819.4062403513899</v>
      </c>
    </row>
    <row r="21" spans="1:9" ht="16.5" customHeight="1" x14ac:dyDescent="0.3">
      <c r="A21" s="46" t="s">
        <v>236</v>
      </c>
      <c r="B21" s="93">
        <v>3003.03999999999</v>
      </c>
      <c r="C21" s="93">
        <v>-165.32</v>
      </c>
      <c r="D21" s="93">
        <v>-440.38</v>
      </c>
      <c r="E21" s="93">
        <v>7547.9199999999901</v>
      </c>
      <c r="F21" s="93">
        <v>-294.61</v>
      </c>
      <c r="G21" s="93">
        <v>-20.45</v>
      </c>
      <c r="H21" s="93">
        <v>-3624.12</v>
      </c>
      <c r="I21" s="95">
        <v>0</v>
      </c>
    </row>
    <row r="22" spans="1:9" ht="16.5" customHeight="1" x14ac:dyDescent="0.3">
      <c r="A22" s="46" t="s">
        <v>237</v>
      </c>
      <c r="B22" s="142">
        <v>152.74</v>
      </c>
      <c r="C22" s="142">
        <v>-76.12</v>
      </c>
      <c r="D22" s="142">
        <v>77.209999999999994</v>
      </c>
      <c r="E22" s="142">
        <v>119.61</v>
      </c>
      <c r="F22" s="142">
        <v>74.88</v>
      </c>
      <c r="G22" s="142">
        <v>0</v>
      </c>
      <c r="H22" s="142">
        <v>0.45</v>
      </c>
      <c r="I22" s="143">
        <v>-43.28</v>
      </c>
    </row>
    <row r="23" spans="1:9" ht="16.5" customHeight="1" x14ac:dyDescent="0.3">
      <c r="A23" s="46" t="s">
        <v>238</v>
      </c>
      <c r="B23" s="93">
        <v>67877</v>
      </c>
      <c r="C23" s="93">
        <v>42946</v>
      </c>
      <c r="D23" s="93">
        <v>6711</v>
      </c>
      <c r="E23" s="93">
        <v>33795</v>
      </c>
      <c r="F23" s="93">
        <v>-18118</v>
      </c>
      <c r="G23" s="93">
        <v>0</v>
      </c>
      <c r="H23" s="93">
        <v>0</v>
      </c>
      <c r="I23" s="95">
        <v>2543</v>
      </c>
    </row>
    <row r="24" spans="1:9" ht="16.5" customHeight="1" x14ac:dyDescent="0.3">
      <c r="A24" s="46" t="s">
        <v>239</v>
      </c>
      <c r="B24" s="142">
        <v>41.416884940000003</v>
      </c>
      <c r="C24" s="142">
        <v>3.18</v>
      </c>
      <c r="D24" s="142">
        <v>13.72388494</v>
      </c>
      <c r="E24" s="142">
        <v>11.595000000000001</v>
      </c>
      <c r="F24" s="142">
        <v>-3.1779999999999999</v>
      </c>
      <c r="G24" s="142">
        <v>0</v>
      </c>
      <c r="H24" s="142">
        <v>0.158</v>
      </c>
      <c r="I24" s="143">
        <v>15.938000000000001</v>
      </c>
    </row>
    <row r="25" spans="1:9" ht="16.5" customHeight="1" x14ac:dyDescent="0.3">
      <c r="A25" s="46" t="s">
        <v>240</v>
      </c>
      <c r="B25" s="93">
        <v>-635</v>
      </c>
      <c r="C25" s="93">
        <v>-598</v>
      </c>
      <c r="D25" s="93">
        <v>-89</v>
      </c>
      <c r="E25" s="93">
        <v>50</v>
      </c>
      <c r="F25" s="93">
        <v>0</v>
      </c>
      <c r="G25" s="93">
        <v>0</v>
      </c>
      <c r="H25" s="93">
        <v>0</v>
      </c>
      <c r="I25" s="95">
        <v>2</v>
      </c>
    </row>
    <row r="26" spans="1:9" ht="16.5" customHeight="1" x14ac:dyDescent="0.3">
      <c r="A26" s="46" t="s">
        <v>241</v>
      </c>
      <c r="B26" s="142">
        <v>144.18</v>
      </c>
      <c r="C26" s="142">
        <v>307.14999999999998</v>
      </c>
      <c r="D26" s="142">
        <v>-120.2</v>
      </c>
      <c r="E26" s="142">
        <v>-10.9</v>
      </c>
      <c r="F26" s="142">
        <v>-29.9</v>
      </c>
      <c r="G26" s="142">
        <v>0</v>
      </c>
      <c r="H26" s="142">
        <v>0</v>
      </c>
      <c r="I26" s="143">
        <v>-1.97</v>
      </c>
    </row>
    <row r="27" spans="1:9" ht="16.5" customHeight="1" x14ac:dyDescent="0.3">
      <c r="A27" s="46" t="s">
        <v>242</v>
      </c>
      <c r="B27" s="93">
        <v>853.83</v>
      </c>
      <c r="C27" s="93">
        <v>-142.47</v>
      </c>
      <c r="D27" s="93">
        <v>38.43</v>
      </c>
      <c r="E27" s="93">
        <v>-52.14</v>
      </c>
      <c r="F27" s="93">
        <v>1035.06</v>
      </c>
      <c r="G27" s="93">
        <v>0</v>
      </c>
      <c r="H27" s="93">
        <v>-22.73</v>
      </c>
      <c r="I27" s="95">
        <v>-2.31</v>
      </c>
    </row>
    <row r="28" spans="1:9" ht="16.5" customHeight="1" x14ac:dyDescent="0.3">
      <c r="A28" s="46" t="s">
        <v>243</v>
      </c>
      <c r="B28" s="142">
        <v>270.77492820999998</v>
      </c>
      <c r="C28" s="142">
        <v>17.004982290000001</v>
      </c>
      <c r="D28" s="142">
        <v>94.939928719999997</v>
      </c>
      <c r="E28" s="142">
        <v>130.99644789000001</v>
      </c>
      <c r="F28" s="142">
        <v>-7.8374001299999998</v>
      </c>
      <c r="G28" s="142">
        <v>0</v>
      </c>
      <c r="H28" s="142">
        <v>0</v>
      </c>
      <c r="I28" s="143">
        <v>35.67096944</v>
      </c>
    </row>
    <row r="29" spans="1:9" ht="16.5" customHeight="1" x14ac:dyDescent="0.3">
      <c r="A29" s="46" t="s">
        <v>244</v>
      </c>
      <c r="B29" s="93">
        <v>-155.91</v>
      </c>
      <c r="C29" s="93">
        <v>4.5999999999999996</v>
      </c>
      <c r="D29" s="93">
        <v>-141.41</v>
      </c>
      <c r="E29" s="93">
        <v>7.63</v>
      </c>
      <c r="F29" s="93">
        <v>2.73</v>
      </c>
      <c r="G29" s="93">
        <v>-5.31</v>
      </c>
      <c r="H29" s="93">
        <v>3.48</v>
      </c>
      <c r="I29" s="95">
        <v>-27.62</v>
      </c>
    </row>
    <row r="30" spans="1:9" ht="16.5" customHeight="1" x14ac:dyDescent="0.3">
      <c r="A30" s="46" t="s">
        <v>245</v>
      </c>
      <c r="B30" s="142">
        <v>92.13</v>
      </c>
      <c r="C30" s="142">
        <v>15.045999999999999</v>
      </c>
      <c r="D30" s="142">
        <v>-40.658000000000001</v>
      </c>
      <c r="E30" s="142">
        <v>118.871</v>
      </c>
      <c r="F30" s="142">
        <v>-1.129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246</v>
      </c>
      <c r="B31" s="93">
        <v>29.7317</v>
      </c>
      <c r="C31" s="93">
        <v>34.606200000000001</v>
      </c>
      <c r="D31" s="93">
        <v>-7.4381000000000004</v>
      </c>
      <c r="E31" s="93">
        <v>7.0000000000000007E-2</v>
      </c>
      <c r="F31" s="93">
        <v>2.4643999999999999</v>
      </c>
      <c r="G31" s="93">
        <v>0</v>
      </c>
      <c r="H31" s="93">
        <v>0</v>
      </c>
      <c r="I31" s="95">
        <v>2.92E-2</v>
      </c>
    </row>
    <row r="32" spans="1:9" ht="16.5" customHeight="1" x14ac:dyDescent="0.3">
      <c r="A32" s="46" t="s">
        <v>247</v>
      </c>
      <c r="B32" s="142">
        <v>10091</v>
      </c>
      <c r="C32" s="142">
        <v>7583</v>
      </c>
      <c r="D32" s="142">
        <v>-255</v>
      </c>
      <c r="E32" s="142">
        <v>2644</v>
      </c>
      <c r="F32" s="142">
        <v>-505</v>
      </c>
      <c r="G32" s="142">
        <v>24</v>
      </c>
      <c r="H32" s="142">
        <v>600</v>
      </c>
      <c r="I32" s="143">
        <v>0</v>
      </c>
    </row>
    <row r="33" spans="1:9" ht="16.5" customHeight="1" x14ac:dyDescent="0.3">
      <c r="A33" s="46" t="s">
        <v>248</v>
      </c>
      <c r="B33" s="93">
        <v>691.29</v>
      </c>
      <c r="C33" s="93">
        <v>138.30000000000001</v>
      </c>
      <c r="D33" s="93">
        <v>130.28</v>
      </c>
      <c r="E33" s="93">
        <v>183.23</v>
      </c>
      <c r="F33" s="93">
        <v>330.65</v>
      </c>
      <c r="G33" s="93">
        <v>0</v>
      </c>
      <c r="H33" s="93">
        <v>-91.16</v>
      </c>
      <c r="I33" s="95">
        <v>0</v>
      </c>
    </row>
    <row r="34" spans="1:9" ht="16.5" customHeight="1" x14ac:dyDescent="0.3">
      <c r="A34" s="46" t="s">
        <v>249</v>
      </c>
      <c r="B34" s="142">
        <v>9367.2800000000007</v>
      </c>
      <c r="C34" s="142">
        <v>2186.9299999999998</v>
      </c>
      <c r="D34" s="142">
        <v>5162.49</v>
      </c>
      <c r="E34" s="142">
        <v>1685.39</v>
      </c>
      <c r="F34" s="142">
        <v>332.47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250</v>
      </c>
      <c r="B35" s="93">
        <v>601.23</v>
      </c>
      <c r="C35" s="93">
        <v>71.08</v>
      </c>
      <c r="D35" s="93">
        <v>196.06</v>
      </c>
      <c r="E35" s="93">
        <v>124.14</v>
      </c>
      <c r="F35" s="93">
        <v>75.59</v>
      </c>
      <c r="G35" s="93">
        <v>-1.78</v>
      </c>
      <c r="H35" s="93">
        <v>36.31</v>
      </c>
      <c r="I35" s="95">
        <v>99.83</v>
      </c>
    </row>
    <row r="36" spans="1:9" ht="16.5" customHeight="1" x14ac:dyDescent="0.3">
      <c r="A36" s="46" t="s">
        <v>251</v>
      </c>
      <c r="B36" s="142">
        <v>7301.22</v>
      </c>
      <c r="C36" s="142">
        <v>1861.12</v>
      </c>
      <c r="D36" s="142">
        <v>2035.13</v>
      </c>
      <c r="E36" s="142">
        <v>3213.49</v>
      </c>
      <c r="F36" s="142">
        <v>869.14</v>
      </c>
      <c r="G36" s="142">
        <v>-5.17</v>
      </c>
      <c r="H36" s="142">
        <v>-1139.8599999999999</v>
      </c>
      <c r="I36" s="143">
        <v>467.37</v>
      </c>
    </row>
    <row r="37" spans="1:9" ht="16.5" customHeight="1" x14ac:dyDescent="0.3">
      <c r="A37" s="47" t="s">
        <v>77</v>
      </c>
      <c r="B37" s="96">
        <v>170845.859267444</v>
      </c>
      <c r="C37" s="96">
        <v>85452.990526953799</v>
      </c>
      <c r="D37" s="96">
        <v>26532.7308926693</v>
      </c>
      <c r="E37" s="96">
        <v>58460.2679645194</v>
      </c>
      <c r="F37" s="96">
        <v>-1838.6297448593</v>
      </c>
      <c r="G37" s="96">
        <v>-584.93999999999903</v>
      </c>
      <c r="H37" s="96">
        <v>-4384.6689999999999</v>
      </c>
      <c r="I37" s="98">
        <v>7208.1386282513804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LUdUmKirYklXfHTLleCPAWSGacwlz8BmCauyx8AO09/ZzZpzVfienKod0kDMKP75Yjf+tzPDFc52u5kKQDmyQ==" saltValue="hJQbbocnLV/hWXqlxULN2w==" spinCount="100000" sheet="1" objects="1" scenarios="1"/>
  <mergeCells count="1">
    <mergeCell ref="A1:B1"/>
  </mergeCells>
  <conditionalFormatting sqref="B8:I37">
    <cfRule type="cellIs" dxfId="222" priority="42" operator="between">
      <formula>0</formula>
      <formula>0.1</formula>
    </cfRule>
    <cfRule type="cellIs" dxfId="221" priority="43" operator="lessThan">
      <formula>0</formula>
    </cfRule>
    <cfRule type="cellIs" dxfId="220" priority="44" operator="greaterThanOrEqual">
      <formula>0.1</formula>
    </cfRule>
  </conditionalFormatting>
  <conditionalFormatting sqref="A1:XFD1 A3:XFD6 B2:XFD2 A38:XFD1048576 B8:XFD37 A7 J7:XFD7">
    <cfRule type="cellIs" dxfId="219" priority="41" operator="between">
      <formula>-0.1</formula>
      <formula>0</formula>
    </cfRule>
  </conditionalFormatting>
  <conditionalFormatting sqref="A2">
    <cfRule type="cellIs" dxfId="218" priority="40" operator="between">
      <formula>-0.1</formula>
      <formula>0</formula>
    </cfRule>
  </conditionalFormatting>
  <conditionalFormatting sqref="A8:A37">
    <cfRule type="cellIs" dxfId="217" priority="3" operator="between">
      <formula>-0.1</formula>
      <formula>0</formula>
    </cfRule>
  </conditionalFormatting>
  <conditionalFormatting sqref="C7:I7">
    <cfRule type="cellIs" dxfId="216" priority="2" operator="between">
      <formula>-0.1</formula>
      <formula>0</formula>
    </cfRule>
  </conditionalFormatting>
  <conditionalFormatting sqref="B7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activeCell="H33" sqref="H33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tr">
        <f>'Table of Contents'!B54</f>
        <v>Table 1.30</v>
      </c>
      <c r="B1" s="168"/>
      <c r="C1" s="59"/>
    </row>
    <row r="2" spans="1:10" ht="16.5" customHeight="1" x14ac:dyDescent="0.3">
      <c r="A2" s="4" t="str">
        <f>"AIF: "&amp;"Net sales year to date as of "&amp;'Table of Contents'!A3:C3</f>
        <v>AIF: Net sales year to date as of 2018:Q1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142">
        <v>835.93</v>
      </c>
      <c r="C8" s="142">
        <v>343.654</v>
      </c>
      <c r="D8" s="142">
        <v>384.62700000000001</v>
      </c>
      <c r="E8" s="142">
        <v>-22.678999999999998</v>
      </c>
      <c r="F8" s="142">
        <v>0</v>
      </c>
      <c r="G8" s="142">
        <v>-26.565000000000001</v>
      </c>
      <c r="H8" s="142">
        <v>25.878</v>
      </c>
      <c r="I8" s="142">
        <v>133.17099999999999</v>
      </c>
      <c r="J8" s="142">
        <v>-2.1560000000000001</v>
      </c>
    </row>
    <row r="9" spans="1:10" ht="16.5" customHeight="1" x14ac:dyDescent="0.3">
      <c r="A9" s="46" t="s">
        <v>224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225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226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227</v>
      </c>
      <c r="B12" s="142">
        <v>1025</v>
      </c>
      <c r="C12" s="142">
        <v>1</v>
      </c>
      <c r="D12" s="142">
        <v>0</v>
      </c>
      <c r="E12" s="142">
        <v>16</v>
      </c>
      <c r="F12" s="142">
        <v>0</v>
      </c>
      <c r="G12" s="142">
        <v>0</v>
      </c>
      <c r="H12" s="142">
        <v>0</v>
      </c>
      <c r="I12" s="142">
        <v>971</v>
      </c>
      <c r="J12" s="142">
        <v>37</v>
      </c>
    </row>
    <row r="13" spans="1:10" ht="16.5" customHeight="1" x14ac:dyDescent="0.3">
      <c r="A13" s="46" t="s">
        <v>228</v>
      </c>
      <c r="B13" s="93">
        <v>-2.37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-2.37</v>
      </c>
      <c r="J13" s="93">
        <v>0</v>
      </c>
    </row>
    <row r="14" spans="1:10" ht="16.5" customHeight="1" x14ac:dyDescent="0.3">
      <c r="A14" s="46" t="s">
        <v>229</v>
      </c>
      <c r="B14" s="142">
        <v>-2282.4</v>
      </c>
      <c r="C14" s="142">
        <v>-959.29</v>
      </c>
      <c r="D14" s="142">
        <v>-1038.92</v>
      </c>
      <c r="E14" s="142">
        <v>-13.77</v>
      </c>
      <c r="F14" s="142">
        <v>0.77</v>
      </c>
      <c r="G14" s="142">
        <v>0</v>
      </c>
      <c r="H14" s="142">
        <v>0</v>
      </c>
      <c r="I14" s="142">
        <v>0</v>
      </c>
      <c r="J14" s="142">
        <v>-271.19</v>
      </c>
    </row>
    <row r="15" spans="1:10" ht="16.5" customHeight="1" x14ac:dyDescent="0.3">
      <c r="A15" s="46" t="s">
        <v>230</v>
      </c>
      <c r="B15" s="93">
        <v>-96.979151700000003</v>
      </c>
      <c r="C15" s="93">
        <v>-158.12940800000001</v>
      </c>
      <c r="D15" s="93">
        <v>-128.365262</v>
      </c>
      <c r="E15" s="93">
        <v>82.355019490000004</v>
      </c>
      <c r="F15" s="93">
        <v>-58.885338599999997</v>
      </c>
      <c r="G15" s="93">
        <v>0</v>
      </c>
      <c r="H15" s="93">
        <v>0</v>
      </c>
      <c r="I15" s="93">
        <v>-0.31624823000000002</v>
      </c>
      <c r="J15" s="93">
        <v>166.36208579999999</v>
      </c>
    </row>
    <row r="16" spans="1:10" ht="16.5" customHeight="1" x14ac:dyDescent="0.3">
      <c r="A16" s="46" t="s">
        <v>231</v>
      </c>
      <c r="B16" s="142">
        <v>300</v>
      </c>
      <c r="C16" s="142">
        <v>2100</v>
      </c>
      <c r="D16" s="142">
        <v>5600</v>
      </c>
      <c r="E16" s="142">
        <v>-4700</v>
      </c>
      <c r="F16" s="142">
        <v>-2000</v>
      </c>
      <c r="G16" s="142">
        <v>-700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232</v>
      </c>
      <c r="B17" s="93">
        <v>26679.109</v>
      </c>
      <c r="C17" s="93">
        <v>3157.3820000000001</v>
      </c>
      <c r="D17" s="93">
        <v>1682.2090000000001</v>
      </c>
      <c r="E17" s="93">
        <v>12723.433000000001</v>
      </c>
      <c r="F17" s="93">
        <v>0.83199999999999996</v>
      </c>
      <c r="G17" s="93">
        <v>0</v>
      </c>
      <c r="H17" s="93">
        <v>125.402</v>
      </c>
      <c r="I17" s="93">
        <v>3239.8829999999998</v>
      </c>
      <c r="J17" s="93">
        <v>5749.9679999999998</v>
      </c>
    </row>
    <row r="18" spans="1:10" ht="16.5" customHeight="1" x14ac:dyDescent="0.3">
      <c r="A18" s="46" t="s">
        <v>233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234</v>
      </c>
      <c r="B19" s="93">
        <v>332.31</v>
      </c>
      <c r="C19" s="93">
        <v>41.4</v>
      </c>
      <c r="D19" s="93">
        <v>-57.08</v>
      </c>
      <c r="E19" s="93">
        <v>188.34</v>
      </c>
      <c r="F19" s="93">
        <v>-110.86</v>
      </c>
      <c r="G19" s="93">
        <v>-5.84</v>
      </c>
      <c r="H19" s="93">
        <v>-55.68</v>
      </c>
      <c r="I19" s="93">
        <v>246.5</v>
      </c>
      <c r="J19" s="93">
        <v>85.53</v>
      </c>
    </row>
    <row r="20" spans="1:10" ht="16.5" customHeight="1" x14ac:dyDescent="0.3">
      <c r="A20" s="46" t="s">
        <v>235</v>
      </c>
      <c r="B20" s="142">
        <v>25523.429385636398</v>
      </c>
      <c r="C20" s="142">
        <v>0</v>
      </c>
      <c r="D20" s="142">
        <v>0</v>
      </c>
      <c r="E20" s="142">
        <v>0</v>
      </c>
      <c r="F20" s="142">
        <v>246.01977145579701</v>
      </c>
      <c r="G20" s="142">
        <v>0</v>
      </c>
      <c r="H20" s="142">
        <v>0</v>
      </c>
      <c r="I20" s="142">
        <v>728.497205878165</v>
      </c>
      <c r="J20" s="142">
        <v>24548.9124083024</v>
      </c>
    </row>
    <row r="21" spans="1:10" ht="16.5" customHeight="1" x14ac:dyDescent="0.3">
      <c r="A21" s="46" t="s">
        <v>236</v>
      </c>
      <c r="B21" s="93">
        <v>-81.010000000000005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-75.75</v>
      </c>
      <c r="I21" s="93">
        <v>0</v>
      </c>
      <c r="J21" s="93">
        <v>-5.26</v>
      </c>
    </row>
    <row r="22" spans="1:10" ht="16.5" customHeight="1" x14ac:dyDescent="0.3">
      <c r="A22" s="46" t="s">
        <v>237</v>
      </c>
      <c r="B22" s="142">
        <v>165.06</v>
      </c>
      <c r="C22" s="142">
        <v>-110.86</v>
      </c>
      <c r="D22" s="142">
        <v>-10.46</v>
      </c>
      <c r="E22" s="142">
        <v>153.27000000000001</v>
      </c>
      <c r="F22" s="142">
        <v>0</v>
      </c>
      <c r="G22" s="142">
        <v>0</v>
      </c>
      <c r="H22" s="142">
        <v>7.92</v>
      </c>
      <c r="I22" s="142">
        <v>9.1</v>
      </c>
      <c r="J22" s="142">
        <v>116.06</v>
      </c>
    </row>
    <row r="23" spans="1:10" ht="16.5" customHeight="1" x14ac:dyDescent="0.3">
      <c r="A23" s="46" t="s">
        <v>238</v>
      </c>
      <c r="B23" s="93">
        <v>8725</v>
      </c>
      <c r="C23" s="93">
        <v>-1137</v>
      </c>
      <c r="D23" s="93">
        <v>1065</v>
      </c>
      <c r="E23" s="93">
        <v>3162</v>
      </c>
      <c r="F23" s="93">
        <v>-81</v>
      </c>
      <c r="G23" s="93">
        <v>0</v>
      </c>
      <c r="H23" s="93">
        <v>0</v>
      </c>
      <c r="I23" s="93">
        <v>2724</v>
      </c>
      <c r="J23" s="93">
        <v>2992</v>
      </c>
    </row>
    <row r="24" spans="1:10" ht="16.5" customHeight="1" x14ac:dyDescent="0.3">
      <c r="A24" s="46" t="s">
        <v>239</v>
      </c>
      <c r="B24" s="142">
        <v>-26.233373468309999</v>
      </c>
      <c r="C24" s="142">
        <v>-46.344000000000001</v>
      </c>
      <c r="D24" s="142">
        <v>0.55000000000000004</v>
      </c>
      <c r="E24" s="142">
        <v>-0.622</v>
      </c>
      <c r="F24" s="142">
        <v>0</v>
      </c>
      <c r="G24" s="142">
        <v>0</v>
      </c>
      <c r="H24" s="142">
        <v>-2.8694161065363999</v>
      </c>
      <c r="I24" s="142">
        <v>0.40400000000000003</v>
      </c>
      <c r="J24" s="142">
        <v>22.648042638226499</v>
      </c>
    </row>
    <row r="25" spans="1:10" ht="16.5" customHeight="1" x14ac:dyDescent="0.3">
      <c r="A25" s="46" t="s">
        <v>240</v>
      </c>
      <c r="B25" s="93">
        <v>-13282</v>
      </c>
      <c r="C25" s="93">
        <v>-5837</v>
      </c>
      <c r="D25" s="93">
        <v>-9748</v>
      </c>
      <c r="E25" s="93">
        <v>-533</v>
      </c>
      <c r="F25" s="93">
        <v>0</v>
      </c>
      <c r="G25" s="93">
        <v>0</v>
      </c>
      <c r="H25" s="93">
        <v>0</v>
      </c>
      <c r="I25" s="93">
        <v>897</v>
      </c>
      <c r="J25" s="93">
        <v>1939</v>
      </c>
    </row>
    <row r="26" spans="1:10" ht="16.5" customHeight="1" x14ac:dyDescent="0.3">
      <c r="A26" s="46" t="s">
        <v>241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242</v>
      </c>
      <c r="B27" s="93">
        <v>500.55</v>
      </c>
      <c r="C27" s="93">
        <v>-6.27</v>
      </c>
      <c r="D27" s="93">
        <v>231.46</v>
      </c>
      <c r="E27" s="93">
        <v>55.15</v>
      </c>
      <c r="F27" s="93">
        <v>252.12</v>
      </c>
      <c r="G27" s="93">
        <v>0</v>
      </c>
      <c r="H27" s="93">
        <v>-61.89</v>
      </c>
      <c r="I27" s="93">
        <v>13.02</v>
      </c>
      <c r="J27" s="93">
        <v>16.96</v>
      </c>
    </row>
    <row r="28" spans="1:10" ht="16.5" customHeight="1" x14ac:dyDescent="0.3">
      <c r="A28" s="46" t="s">
        <v>243</v>
      </c>
      <c r="B28" s="142">
        <v>-88.968066109999995</v>
      </c>
      <c r="C28" s="142">
        <v>-0.13481961000000001</v>
      </c>
      <c r="D28" s="142">
        <v>5.0373577200000001</v>
      </c>
      <c r="E28" s="142">
        <v>-6.0078412700000001</v>
      </c>
      <c r="F28" s="142">
        <v>-24.811177319999999</v>
      </c>
      <c r="G28" s="142">
        <v>-0.57381926000000005</v>
      </c>
      <c r="H28" s="142">
        <v>-0.11700145000000001</v>
      </c>
      <c r="I28" s="142">
        <v>0</v>
      </c>
      <c r="J28" s="142">
        <v>-62.360764920000001</v>
      </c>
    </row>
    <row r="29" spans="1:10" ht="16.5" customHeight="1" x14ac:dyDescent="0.3">
      <c r="A29" s="46" t="s">
        <v>244</v>
      </c>
      <c r="B29" s="93">
        <v>19.53</v>
      </c>
      <c r="C29" s="93">
        <v>-0.28000000000000003</v>
      </c>
      <c r="D29" s="93">
        <v>0</v>
      </c>
      <c r="E29" s="93">
        <v>0</v>
      </c>
      <c r="F29" s="93">
        <v>0</v>
      </c>
      <c r="G29" s="93">
        <v>0</v>
      </c>
      <c r="H29" s="93">
        <v>5.63</v>
      </c>
      <c r="I29" s="93">
        <v>0</v>
      </c>
      <c r="J29" s="93">
        <v>14.18</v>
      </c>
    </row>
    <row r="30" spans="1:10" ht="16.5" customHeight="1" x14ac:dyDescent="0.3">
      <c r="A30" s="46" t="s">
        <v>245</v>
      </c>
      <c r="B30" s="142">
        <v>-21.026</v>
      </c>
      <c r="C30" s="142">
        <v>0</v>
      </c>
      <c r="D30" s="142">
        <v>0.23</v>
      </c>
      <c r="E30" s="142">
        <v>-15.807</v>
      </c>
      <c r="F30" s="142">
        <v>-15.648</v>
      </c>
      <c r="G30" s="142">
        <v>0</v>
      </c>
      <c r="H30" s="142">
        <v>0</v>
      </c>
      <c r="I30" s="142">
        <v>10.199</v>
      </c>
      <c r="J30" s="142">
        <v>0</v>
      </c>
    </row>
    <row r="31" spans="1:10" ht="16.5" customHeight="1" x14ac:dyDescent="0.3">
      <c r="A31" s="46" t="s">
        <v>246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247</v>
      </c>
      <c r="B32" s="142">
        <v>-1207</v>
      </c>
      <c r="C32" s="142">
        <v>556</v>
      </c>
      <c r="D32" s="142">
        <v>-1463</v>
      </c>
      <c r="E32" s="142">
        <v>-34</v>
      </c>
      <c r="F32" s="142">
        <v>0</v>
      </c>
      <c r="G32" s="142">
        <v>-311</v>
      </c>
      <c r="H32" s="142">
        <v>12</v>
      </c>
      <c r="I32" s="142">
        <v>0</v>
      </c>
      <c r="J32" s="142">
        <v>33</v>
      </c>
    </row>
    <row r="33" spans="1:10" ht="16.5" customHeight="1" x14ac:dyDescent="0.3">
      <c r="A33" s="46" t="s">
        <v>248</v>
      </c>
      <c r="B33" s="93">
        <v>341.68</v>
      </c>
      <c r="C33" s="93">
        <v>22.16</v>
      </c>
      <c r="D33" s="93">
        <v>-42.52</v>
      </c>
      <c r="E33" s="93">
        <v>61.18</v>
      </c>
      <c r="F33" s="93">
        <v>-7.72</v>
      </c>
      <c r="G33" s="93">
        <v>0</v>
      </c>
      <c r="H33" s="93">
        <v>92.47</v>
      </c>
      <c r="I33" s="93">
        <v>0</v>
      </c>
      <c r="J33" s="93">
        <v>216.12</v>
      </c>
    </row>
    <row r="34" spans="1:10" ht="16.5" customHeight="1" x14ac:dyDescent="0.3">
      <c r="A34" s="46" t="s">
        <v>249</v>
      </c>
      <c r="B34" s="142">
        <v>1218.44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332.81</v>
      </c>
      <c r="J34" s="142">
        <v>885.63</v>
      </c>
    </row>
    <row r="35" spans="1:10" ht="16.5" customHeight="1" x14ac:dyDescent="0.3">
      <c r="A35" s="46" t="s">
        <v>250</v>
      </c>
      <c r="B35" s="93">
        <v>6.81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6.79</v>
      </c>
      <c r="J35" s="93">
        <v>0.02</v>
      </c>
    </row>
    <row r="36" spans="1:10" ht="16.5" customHeight="1" x14ac:dyDescent="0.3">
      <c r="A36" s="46" t="s">
        <v>251</v>
      </c>
      <c r="B36" s="142">
        <v>2640.17</v>
      </c>
      <c r="C36" s="142">
        <v>87.85</v>
      </c>
      <c r="D36" s="142">
        <v>-121.15</v>
      </c>
      <c r="E36" s="142">
        <v>1546.75</v>
      </c>
      <c r="F36" s="142">
        <v>-9.07</v>
      </c>
      <c r="G36" s="142">
        <v>-74.12</v>
      </c>
      <c r="H36" s="142">
        <v>179.48</v>
      </c>
      <c r="I36" s="142">
        <v>-50.72</v>
      </c>
      <c r="J36" s="142">
        <v>1081.17</v>
      </c>
    </row>
    <row r="37" spans="1:10" ht="16.5" customHeight="1" x14ac:dyDescent="0.3">
      <c r="A37" s="47" t="s">
        <v>77</v>
      </c>
      <c r="B37" s="96">
        <v>51225.031794358001</v>
      </c>
      <c r="C37" s="96">
        <v>-1945.86222761</v>
      </c>
      <c r="D37" s="96">
        <v>-3640.3819042800001</v>
      </c>
      <c r="E37" s="96">
        <v>12662.59217822</v>
      </c>
      <c r="F37" s="96">
        <v>-1808.2527444642001</v>
      </c>
      <c r="G37" s="96">
        <v>-1118.09881926</v>
      </c>
      <c r="H37" s="96">
        <v>252.47358244346299</v>
      </c>
      <c r="I37" s="96">
        <v>9258.9679576481594</v>
      </c>
      <c r="J37" s="96">
        <v>37563.593771820597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ODRtdsx4HG9SUn5OlHCVJCBFsLT/JUppUmi97O+qkoeA/Cy7XfoC5OayjKKYd7FZf2rYV2a8BtqN375NKniTg==" saltValue="d+Tg0Te02W+cIB3xKQ0qaQ==" spinCount="100000" sheet="1" objects="1" scenarios="1"/>
  <mergeCells count="1">
    <mergeCell ref="A1:B1"/>
  </mergeCells>
  <conditionalFormatting sqref="B8:J37">
    <cfRule type="cellIs" dxfId="214" priority="42" operator="between">
      <formula>0</formula>
      <formula>0.1</formula>
    </cfRule>
    <cfRule type="cellIs" dxfId="213" priority="43" operator="lessThan">
      <formula>0</formula>
    </cfRule>
    <cfRule type="cellIs" dxfId="212" priority="44" operator="greaterThanOrEqual">
      <formula>0.1</formula>
    </cfRule>
  </conditionalFormatting>
  <conditionalFormatting sqref="A1:XFD1 A3:XFD6 B2:XFD2 A38:XFD1048576 B8:XFD37 A7 K7:XFD7">
    <cfRule type="cellIs" dxfId="211" priority="41" operator="between">
      <formula>-0.1</formula>
      <formula>0</formula>
    </cfRule>
  </conditionalFormatting>
  <conditionalFormatting sqref="A2">
    <cfRule type="cellIs" dxfId="210" priority="40" operator="between">
      <formula>-0.1</formula>
      <formula>0</formula>
    </cfRule>
  </conditionalFormatting>
  <conditionalFormatting sqref="A8:A37">
    <cfRule type="cellIs" dxfId="209" priority="3" operator="between">
      <formula>-0.1</formula>
      <formula>0</formula>
    </cfRule>
  </conditionalFormatting>
  <conditionalFormatting sqref="C7:J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activeCell="I36" sqref="I3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tr">
        <f>'Table of Contents'!A57&amp;", "&amp;'Table of Contents'!A3</f>
        <v>Total Number of UCITS Funds, 2018:Q1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90">
        <v>981</v>
      </c>
      <c r="C8" s="88">
        <v>263</v>
      </c>
      <c r="D8" s="88">
        <v>339</v>
      </c>
      <c r="E8" s="88">
        <v>332</v>
      </c>
      <c r="F8" s="88">
        <v>3</v>
      </c>
      <c r="G8" s="88">
        <v>8</v>
      </c>
      <c r="H8" s="88">
        <v>30</v>
      </c>
      <c r="I8" s="90">
        <v>6</v>
      </c>
    </row>
    <row r="9" spans="1:9" ht="16.5" customHeight="1" x14ac:dyDescent="0.3">
      <c r="A9" s="46" t="s">
        <v>224</v>
      </c>
      <c r="B9" s="72">
        <v>702</v>
      </c>
      <c r="C9" s="87">
        <v>204</v>
      </c>
      <c r="D9" s="87">
        <v>62</v>
      </c>
      <c r="E9" s="87">
        <v>207</v>
      </c>
      <c r="F9" s="87">
        <v>10</v>
      </c>
      <c r="G9" s="87">
        <v>219</v>
      </c>
      <c r="H9" s="87">
        <v>0</v>
      </c>
      <c r="I9" s="72">
        <v>0</v>
      </c>
    </row>
    <row r="10" spans="1:9" ht="16.5" customHeight="1" x14ac:dyDescent="0.3">
      <c r="A10" s="46" t="s">
        <v>225</v>
      </c>
      <c r="B10" s="90">
        <v>122</v>
      </c>
      <c r="C10" s="88">
        <v>51</v>
      </c>
      <c r="D10" s="88">
        <v>10</v>
      </c>
      <c r="E10" s="88">
        <v>50</v>
      </c>
      <c r="F10" s="88">
        <v>5</v>
      </c>
      <c r="G10" s="88">
        <v>0</v>
      </c>
      <c r="H10" s="88">
        <v>0</v>
      </c>
      <c r="I10" s="90">
        <v>6</v>
      </c>
    </row>
    <row r="11" spans="1:9" ht="16.5" customHeight="1" x14ac:dyDescent="0.3">
      <c r="A11" s="46" t="s">
        <v>226</v>
      </c>
      <c r="B11" s="72">
        <v>97</v>
      </c>
      <c r="C11" s="87">
        <v>26</v>
      </c>
      <c r="D11" s="87">
        <v>16</v>
      </c>
      <c r="E11" s="87">
        <v>9</v>
      </c>
      <c r="F11" s="87">
        <v>21</v>
      </c>
      <c r="G11" s="87">
        <v>0</v>
      </c>
      <c r="H11" s="87">
        <v>0</v>
      </c>
      <c r="I11" s="72">
        <v>25</v>
      </c>
    </row>
    <row r="12" spans="1:9" ht="16.5" customHeight="1" x14ac:dyDescent="0.3">
      <c r="A12" s="46" t="s">
        <v>227</v>
      </c>
      <c r="B12" s="90">
        <v>24</v>
      </c>
      <c r="C12" s="88">
        <v>3</v>
      </c>
      <c r="D12" s="88">
        <v>7</v>
      </c>
      <c r="E12" s="88">
        <v>14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228</v>
      </c>
      <c r="B13" s="72">
        <v>158</v>
      </c>
      <c r="C13" s="87">
        <v>28</v>
      </c>
      <c r="D13" s="87">
        <v>42</v>
      </c>
      <c r="E13" s="87">
        <v>68</v>
      </c>
      <c r="F13" s="87">
        <v>2</v>
      </c>
      <c r="G13" s="87">
        <v>3</v>
      </c>
      <c r="H13" s="87">
        <v>0</v>
      </c>
      <c r="I13" s="72">
        <v>15</v>
      </c>
    </row>
    <row r="14" spans="1:9" ht="16.5" customHeight="1" x14ac:dyDescent="0.3">
      <c r="A14" s="46" t="s">
        <v>229</v>
      </c>
      <c r="B14" s="90">
        <v>637</v>
      </c>
      <c r="C14" s="88">
        <v>294</v>
      </c>
      <c r="D14" s="88">
        <v>232</v>
      </c>
      <c r="E14" s="88">
        <v>105</v>
      </c>
      <c r="F14" s="88">
        <v>1</v>
      </c>
      <c r="G14" s="88">
        <v>0</v>
      </c>
      <c r="H14" s="88">
        <v>0</v>
      </c>
      <c r="I14" s="90">
        <v>5</v>
      </c>
    </row>
    <row r="15" spans="1:9" ht="16.5" customHeight="1" x14ac:dyDescent="0.3">
      <c r="A15" s="46" t="s">
        <v>230</v>
      </c>
      <c r="B15" s="72">
        <v>370</v>
      </c>
      <c r="C15" s="87">
        <v>201</v>
      </c>
      <c r="D15" s="87">
        <v>88</v>
      </c>
      <c r="E15" s="87">
        <v>71</v>
      </c>
      <c r="F15" s="87">
        <v>8</v>
      </c>
      <c r="G15" s="87">
        <v>0</v>
      </c>
      <c r="H15" s="87">
        <v>0</v>
      </c>
      <c r="I15" s="72">
        <v>2</v>
      </c>
    </row>
    <row r="16" spans="1:9" ht="16.5" customHeight="1" x14ac:dyDescent="0.3">
      <c r="A16" s="46" t="s">
        <v>231</v>
      </c>
      <c r="B16" s="90">
        <v>3126</v>
      </c>
      <c r="C16" s="88">
        <v>1192</v>
      </c>
      <c r="D16" s="88">
        <v>596</v>
      </c>
      <c r="E16" s="88">
        <v>1149</v>
      </c>
      <c r="F16" s="88">
        <v>136</v>
      </c>
      <c r="G16" s="88">
        <v>53</v>
      </c>
      <c r="H16" s="88">
        <v>0</v>
      </c>
      <c r="I16" s="90">
        <v>0</v>
      </c>
    </row>
    <row r="17" spans="1:9" ht="16.5" customHeight="1" x14ac:dyDescent="0.3">
      <c r="A17" s="46" t="s">
        <v>232</v>
      </c>
      <c r="B17" s="72">
        <v>2064</v>
      </c>
      <c r="C17" s="87">
        <v>714</v>
      </c>
      <c r="D17" s="87">
        <v>400</v>
      </c>
      <c r="E17" s="87">
        <v>771</v>
      </c>
      <c r="F17" s="87">
        <v>15</v>
      </c>
      <c r="G17" s="87">
        <v>1</v>
      </c>
      <c r="H17" s="87">
        <v>42</v>
      </c>
      <c r="I17" s="72">
        <v>121</v>
      </c>
    </row>
    <row r="18" spans="1:9" ht="16.5" customHeight="1" x14ac:dyDescent="0.3">
      <c r="A18" s="46" t="s">
        <v>233</v>
      </c>
      <c r="B18" s="90">
        <v>176</v>
      </c>
      <c r="C18" s="88">
        <v>70</v>
      </c>
      <c r="D18" s="88">
        <v>46</v>
      </c>
      <c r="E18" s="88">
        <v>39</v>
      </c>
      <c r="F18" s="88">
        <v>19</v>
      </c>
      <c r="G18" s="88">
        <v>0</v>
      </c>
      <c r="H18" s="88">
        <v>0</v>
      </c>
      <c r="I18" s="90">
        <v>2</v>
      </c>
    </row>
    <row r="19" spans="1:9" ht="16.5" customHeight="1" x14ac:dyDescent="0.3">
      <c r="A19" s="46" t="s">
        <v>234</v>
      </c>
      <c r="B19" s="72">
        <v>28</v>
      </c>
      <c r="C19" s="87">
        <v>10</v>
      </c>
      <c r="D19" s="87">
        <v>5</v>
      </c>
      <c r="E19" s="87">
        <v>6</v>
      </c>
      <c r="F19" s="87">
        <v>0</v>
      </c>
      <c r="G19" s="87">
        <v>0</v>
      </c>
      <c r="H19" s="87">
        <v>6</v>
      </c>
      <c r="I19" s="72">
        <v>1</v>
      </c>
    </row>
    <row r="20" spans="1:9" ht="16.5" customHeight="1" x14ac:dyDescent="0.3">
      <c r="A20" s="46" t="s">
        <v>235</v>
      </c>
      <c r="B20" s="90">
        <v>4292</v>
      </c>
      <c r="C20" s="88">
        <v>2144</v>
      </c>
      <c r="D20" s="88">
        <v>1010</v>
      </c>
      <c r="E20" s="88">
        <v>584</v>
      </c>
      <c r="F20" s="88">
        <v>101</v>
      </c>
      <c r="G20" s="88">
        <v>0</v>
      </c>
      <c r="H20" s="88">
        <v>0</v>
      </c>
      <c r="I20" s="90">
        <v>453</v>
      </c>
    </row>
    <row r="21" spans="1:9" ht="16.5" customHeight="1" x14ac:dyDescent="0.3">
      <c r="A21" s="46" t="s">
        <v>236</v>
      </c>
      <c r="B21" s="72">
        <v>1082</v>
      </c>
      <c r="C21" s="87">
        <v>103</v>
      </c>
      <c r="D21" s="87">
        <v>219</v>
      </c>
      <c r="E21" s="87">
        <v>491</v>
      </c>
      <c r="F21" s="87">
        <v>9</v>
      </c>
      <c r="G21" s="87">
        <v>16</v>
      </c>
      <c r="H21" s="87">
        <v>244</v>
      </c>
      <c r="I21" s="72">
        <v>0</v>
      </c>
    </row>
    <row r="22" spans="1:9" ht="16.5" customHeight="1" x14ac:dyDescent="0.3">
      <c r="A22" s="46" t="s">
        <v>237</v>
      </c>
      <c r="B22" s="90">
        <v>933</v>
      </c>
      <c r="C22" s="88">
        <v>344</v>
      </c>
      <c r="D22" s="88">
        <v>233</v>
      </c>
      <c r="E22" s="88">
        <v>157</v>
      </c>
      <c r="F22" s="88">
        <v>33</v>
      </c>
      <c r="G22" s="88">
        <v>0</v>
      </c>
      <c r="H22" s="88">
        <v>1</v>
      </c>
      <c r="I22" s="90">
        <v>165</v>
      </c>
    </row>
    <row r="23" spans="1:9" ht="16.5" customHeight="1" x14ac:dyDescent="0.3">
      <c r="A23" s="46" t="s">
        <v>238</v>
      </c>
      <c r="B23" s="72">
        <v>10130</v>
      </c>
      <c r="C23" s="87">
        <v>3500</v>
      </c>
      <c r="D23" s="87">
        <v>2533</v>
      </c>
      <c r="E23" s="87">
        <v>2836</v>
      </c>
      <c r="F23" s="87">
        <v>186</v>
      </c>
      <c r="G23" s="87">
        <v>0</v>
      </c>
      <c r="H23" s="87">
        <v>0</v>
      </c>
      <c r="I23" s="72">
        <v>1075</v>
      </c>
    </row>
    <row r="24" spans="1:9" ht="16.5" customHeight="1" x14ac:dyDescent="0.3">
      <c r="A24" s="46" t="s">
        <v>239</v>
      </c>
      <c r="B24" s="90">
        <v>112</v>
      </c>
      <c r="C24" s="88">
        <v>19</v>
      </c>
      <c r="D24" s="88">
        <v>23</v>
      </c>
      <c r="E24" s="88">
        <v>21</v>
      </c>
      <c r="F24" s="88">
        <v>1</v>
      </c>
      <c r="G24" s="88">
        <v>0</v>
      </c>
      <c r="H24" s="88">
        <v>1</v>
      </c>
      <c r="I24" s="90">
        <v>47</v>
      </c>
    </row>
    <row r="25" spans="1:9" ht="16.5" customHeight="1" x14ac:dyDescent="0.3">
      <c r="A25" s="46" t="s">
        <v>240</v>
      </c>
      <c r="B25" s="72">
        <v>100</v>
      </c>
      <c r="C25" s="87">
        <v>56</v>
      </c>
      <c r="D25" s="87">
        <v>34</v>
      </c>
      <c r="E25" s="87">
        <v>9</v>
      </c>
      <c r="F25" s="87">
        <v>0</v>
      </c>
      <c r="G25" s="87">
        <v>0</v>
      </c>
      <c r="H25" s="87">
        <v>0</v>
      </c>
      <c r="I25" s="72">
        <v>1</v>
      </c>
    </row>
    <row r="26" spans="1:9" ht="16.5" customHeight="1" x14ac:dyDescent="0.3">
      <c r="A26" s="46" t="s">
        <v>241</v>
      </c>
      <c r="B26" s="90">
        <v>737</v>
      </c>
      <c r="C26" s="88">
        <v>401</v>
      </c>
      <c r="D26" s="88">
        <v>181</v>
      </c>
      <c r="E26" s="88">
        <v>72</v>
      </c>
      <c r="F26" s="88">
        <v>42</v>
      </c>
      <c r="G26" s="88">
        <v>0</v>
      </c>
      <c r="H26" s="88">
        <v>0</v>
      </c>
      <c r="I26" s="90">
        <v>41</v>
      </c>
    </row>
    <row r="27" spans="1:9" ht="16.5" customHeight="1" x14ac:dyDescent="0.3">
      <c r="A27" s="46" t="s">
        <v>242</v>
      </c>
      <c r="B27" s="72">
        <v>327</v>
      </c>
      <c r="C27" s="87">
        <v>122</v>
      </c>
      <c r="D27" s="87">
        <v>63</v>
      </c>
      <c r="E27" s="87">
        <v>82</v>
      </c>
      <c r="F27" s="87">
        <v>42</v>
      </c>
      <c r="G27" s="87">
        <v>0</v>
      </c>
      <c r="H27" s="87">
        <v>13</v>
      </c>
      <c r="I27" s="72">
        <v>5</v>
      </c>
    </row>
    <row r="28" spans="1:9" ht="16.5" customHeight="1" x14ac:dyDescent="0.3">
      <c r="A28" s="46" t="s">
        <v>243</v>
      </c>
      <c r="B28" s="90">
        <v>114</v>
      </c>
      <c r="C28" s="88">
        <v>42</v>
      </c>
      <c r="D28" s="88">
        <v>21</v>
      </c>
      <c r="E28" s="88">
        <v>39</v>
      </c>
      <c r="F28" s="88">
        <v>3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244</v>
      </c>
      <c r="B29" s="72">
        <v>78</v>
      </c>
      <c r="C29" s="87">
        <v>15</v>
      </c>
      <c r="D29" s="87">
        <v>12</v>
      </c>
      <c r="E29" s="87">
        <v>25</v>
      </c>
      <c r="F29" s="87">
        <v>1</v>
      </c>
      <c r="G29" s="87">
        <v>2</v>
      </c>
      <c r="H29" s="87">
        <v>11</v>
      </c>
      <c r="I29" s="72">
        <v>12</v>
      </c>
    </row>
    <row r="30" spans="1:9" ht="16.5" customHeight="1" x14ac:dyDescent="0.3">
      <c r="A30" s="46" t="s">
        <v>245</v>
      </c>
      <c r="B30" s="90">
        <v>67</v>
      </c>
      <c r="C30" s="88">
        <v>8</v>
      </c>
      <c r="D30" s="88">
        <v>23</v>
      </c>
      <c r="E30" s="88">
        <v>35</v>
      </c>
      <c r="F30" s="88">
        <v>1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246</v>
      </c>
      <c r="B31" s="72">
        <v>100</v>
      </c>
      <c r="C31" s="87">
        <v>68</v>
      </c>
      <c r="D31" s="87">
        <v>9</v>
      </c>
      <c r="E31" s="87">
        <v>18</v>
      </c>
      <c r="F31" s="87">
        <v>4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247</v>
      </c>
      <c r="B32" s="90">
        <v>1850</v>
      </c>
      <c r="C32" s="88">
        <v>800</v>
      </c>
      <c r="D32" s="88">
        <v>460</v>
      </c>
      <c r="E32" s="88">
        <v>409</v>
      </c>
      <c r="F32" s="88">
        <v>39</v>
      </c>
      <c r="G32" s="88">
        <v>4</v>
      </c>
      <c r="H32" s="88">
        <v>138</v>
      </c>
      <c r="I32" s="90">
        <v>0</v>
      </c>
    </row>
    <row r="33" spans="1:9" ht="16.5" customHeight="1" x14ac:dyDescent="0.3">
      <c r="A33" s="46" t="s">
        <v>248</v>
      </c>
      <c r="B33" s="72">
        <v>501</v>
      </c>
      <c r="C33" s="87">
        <v>284</v>
      </c>
      <c r="D33" s="87">
        <v>74</v>
      </c>
      <c r="E33" s="87">
        <v>115</v>
      </c>
      <c r="F33" s="87">
        <v>27</v>
      </c>
      <c r="G33" s="87">
        <v>0</v>
      </c>
      <c r="H33" s="87">
        <v>1</v>
      </c>
      <c r="I33" s="72">
        <v>0</v>
      </c>
    </row>
    <row r="34" spans="1:9" ht="16.5" customHeight="1" x14ac:dyDescent="0.3">
      <c r="A34" s="46" t="s">
        <v>249</v>
      </c>
      <c r="B34" s="90">
        <v>924</v>
      </c>
      <c r="C34" s="88">
        <v>428</v>
      </c>
      <c r="D34" s="88">
        <v>269</v>
      </c>
      <c r="E34" s="88">
        <v>208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250</v>
      </c>
      <c r="B35" s="72">
        <v>393</v>
      </c>
      <c r="C35" s="87">
        <v>65</v>
      </c>
      <c r="D35" s="87">
        <v>87</v>
      </c>
      <c r="E35" s="87">
        <v>76</v>
      </c>
      <c r="F35" s="87">
        <v>24</v>
      </c>
      <c r="G35" s="87">
        <v>5</v>
      </c>
      <c r="H35" s="87">
        <v>63</v>
      </c>
      <c r="I35" s="72">
        <v>73</v>
      </c>
    </row>
    <row r="36" spans="1:9" ht="16.5" customHeight="1" x14ac:dyDescent="0.3">
      <c r="A36" s="46" t="s">
        <v>251</v>
      </c>
      <c r="B36" s="90">
        <v>2118</v>
      </c>
      <c r="C36" s="88">
        <v>1155</v>
      </c>
      <c r="D36" s="88">
        <v>341</v>
      </c>
      <c r="E36" s="88">
        <v>464</v>
      </c>
      <c r="F36" s="88">
        <v>22</v>
      </c>
      <c r="G36" s="88">
        <v>1</v>
      </c>
      <c r="H36" s="88">
        <v>55</v>
      </c>
      <c r="I36" s="90">
        <v>80</v>
      </c>
    </row>
    <row r="37" spans="1:9" ht="16.5" customHeight="1" x14ac:dyDescent="0.3">
      <c r="A37" s="47" t="s">
        <v>77</v>
      </c>
      <c r="B37" s="77">
        <v>32343</v>
      </c>
      <c r="C37" s="89">
        <v>12610</v>
      </c>
      <c r="D37" s="89">
        <v>7435</v>
      </c>
      <c r="E37" s="89">
        <v>8462</v>
      </c>
      <c r="F37" s="89">
        <v>774</v>
      </c>
      <c r="G37" s="89">
        <v>312</v>
      </c>
      <c r="H37" s="89">
        <v>605</v>
      </c>
      <c r="I37" s="77">
        <v>2145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5ZqiSTjz7xaPLe2BVKee/p9Z1mllmzltIcIY7Jla0wyg4uA9BdMjFa0V+s9CRzANh98B4LAUe/8WV0wqC1u45g==" saltValue="/fFFrt5Avp0nolvNybUj6A==" spinCount="100000" sheet="1" objects="1" scenarios="1"/>
  <mergeCells count="1">
    <mergeCell ref="A1:B1"/>
  </mergeCells>
  <conditionalFormatting sqref="A8:A37">
    <cfRule type="cellIs" dxfId="206" priority="3" operator="between">
      <formula>-0.1</formula>
      <formula>0</formula>
    </cfRule>
  </conditionalFormatting>
  <conditionalFormatting sqref="C7:I7">
    <cfRule type="cellIs" dxfId="205" priority="2" operator="between">
      <formula>-0.1</formula>
      <formula>0</formula>
    </cfRule>
  </conditionalFormatting>
  <conditionalFormatting sqref="B7">
    <cfRule type="cellIs" dxfId="20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activeCell="J36" sqref="J3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Contents'!A58&amp;", "&amp;'Table of Contents'!A3</f>
        <v>Total Number of UCITS ETFs and UCITS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218</v>
      </c>
      <c r="H8" s="88">
        <v>50</v>
      </c>
      <c r="I8" s="88">
        <v>14</v>
      </c>
      <c r="J8" s="88">
        <v>154</v>
      </c>
      <c r="K8" s="88">
        <v>0</v>
      </c>
    </row>
    <row r="9" spans="1:11" ht="16.5" customHeight="1" x14ac:dyDescent="0.3">
      <c r="A9" s="46" t="s">
        <v>224</v>
      </c>
      <c r="B9" s="87">
        <v>4</v>
      </c>
      <c r="C9" s="87">
        <v>1</v>
      </c>
      <c r="D9" s="87">
        <v>0</v>
      </c>
      <c r="E9" s="87">
        <v>3</v>
      </c>
      <c r="F9" s="65"/>
      <c r="G9" s="87">
        <v>186</v>
      </c>
      <c r="H9" s="87">
        <v>17</v>
      </c>
      <c r="I9" s="87">
        <v>14</v>
      </c>
      <c r="J9" s="87">
        <v>154</v>
      </c>
      <c r="K9" s="87">
        <v>1</v>
      </c>
    </row>
    <row r="10" spans="1:11" ht="16.5" customHeight="1" x14ac:dyDescent="0.3">
      <c r="A10" s="46" t="s">
        <v>225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226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227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228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15</v>
      </c>
      <c r="H13" s="87">
        <v>0</v>
      </c>
      <c r="I13" s="87">
        <v>0</v>
      </c>
      <c r="J13" s="87">
        <v>0</v>
      </c>
      <c r="K13" s="87">
        <v>15</v>
      </c>
    </row>
    <row r="14" spans="1:11" ht="16.5" customHeight="1" x14ac:dyDescent="0.3">
      <c r="A14" s="46" t="s">
        <v>229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55</v>
      </c>
      <c r="H14" s="88">
        <v>4</v>
      </c>
      <c r="I14" s="88">
        <v>9</v>
      </c>
      <c r="J14" s="88">
        <v>40</v>
      </c>
      <c r="K14" s="88">
        <v>2</v>
      </c>
    </row>
    <row r="15" spans="1:11" ht="16.5" customHeight="1" x14ac:dyDescent="0.3">
      <c r="A15" s="46" t="s">
        <v>230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64</v>
      </c>
      <c r="H15" s="87">
        <v>19</v>
      </c>
      <c r="I15" s="87">
        <v>5</v>
      </c>
      <c r="J15" s="87">
        <v>40</v>
      </c>
      <c r="K15" s="87">
        <v>0</v>
      </c>
    </row>
    <row r="16" spans="1:11" ht="16.5" customHeight="1" x14ac:dyDescent="0.3">
      <c r="A16" s="46" t="s">
        <v>231</v>
      </c>
      <c r="B16" s="88">
        <v>201</v>
      </c>
      <c r="C16" s="88">
        <v>149</v>
      </c>
      <c r="D16" s="88">
        <v>29</v>
      </c>
      <c r="E16" s="88">
        <v>23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232</v>
      </c>
      <c r="B17" s="87">
        <v>110</v>
      </c>
      <c r="C17" s="87">
        <v>81</v>
      </c>
      <c r="D17" s="87">
        <v>25</v>
      </c>
      <c r="E17" s="87">
        <v>4</v>
      </c>
      <c r="F17" s="65"/>
      <c r="G17" s="87">
        <v>162</v>
      </c>
      <c r="H17" s="87">
        <v>40</v>
      </c>
      <c r="I17" s="87">
        <v>4</v>
      </c>
      <c r="J17" s="87">
        <v>115</v>
      </c>
      <c r="K17" s="87">
        <v>3</v>
      </c>
    </row>
    <row r="18" spans="1:11" ht="16.5" customHeight="1" x14ac:dyDescent="0.3">
      <c r="A18" s="46" t="s">
        <v>233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28</v>
      </c>
      <c r="H18" s="88">
        <v>18</v>
      </c>
      <c r="I18" s="88">
        <v>3</v>
      </c>
      <c r="J18" s="88">
        <v>7</v>
      </c>
      <c r="K18" s="88">
        <v>0</v>
      </c>
    </row>
    <row r="19" spans="1:11" ht="16.5" customHeight="1" x14ac:dyDescent="0.3">
      <c r="A19" s="46" t="s">
        <v>234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235</v>
      </c>
      <c r="B20" s="88">
        <v>697</v>
      </c>
      <c r="C20" s="88">
        <v>505</v>
      </c>
      <c r="D20" s="88">
        <v>154</v>
      </c>
      <c r="E20" s="88">
        <v>38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236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240</v>
      </c>
      <c r="H21" s="87">
        <v>9</v>
      </c>
      <c r="I21" s="87">
        <v>12</v>
      </c>
      <c r="J21" s="87">
        <v>219</v>
      </c>
      <c r="K21" s="87">
        <v>0</v>
      </c>
    </row>
    <row r="22" spans="1:11" ht="16.5" customHeight="1" x14ac:dyDescent="0.3">
      <c r="A22" s="46" t="s">
        <v>237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38</v>
      </c>
      <c r="H22" s="88">
        <v>0</v>
      </c>
      <c r="I22" s="88">
        <v>5</v>
      </c>
      <c r="J22" s="88">
        <v>0</v>
      </c>
      <c r="K22" s="88">
        <v>33</v>
      </c>
    </row>
    <row r="23" spans="1:11" ht="16.5" customHeight="1" x14ac:dyDescent="0.3">
      <c r="A23" s="46" t="s">
        <v>238</v>
      </c>
      <c r="B23" s="87">
        <v>500</v>
      </c>
      <c r="C23" s="87">
        <v>0</v>
      </c>
      <c r="D23" s="87">
        <v>0</v>
      </c>
      <c r="E23" s="87">
        <v>0</v>
      </c>
      <c r="F23" s="65"/>
      <c r="G23" s="87">
        <v>1005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239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240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241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242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19</v>
      </c>
      <c r="H27" s="87">
        <v>11</v>
      </c>
      <c r="I27" s="87">
        <v>1</v>
      </c>
      <c r="J27" s="87">
        <v>4</v>
      </c>
      <c r="K27" s="87">
        <v>3</v>
      </c>
    </row>
    <row r="28" spans="1:11" ht="16.5" customHeight="1" x14ac:dyDescent="0.3">
      <c r="A28" s="46" t="s">
        <v>243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23</v>
      </c>
      <c r="H28" s="88">
        <v>0</v>
      </c>
      <c r="I28" s="88">
        <v>0</v>
      </c>
      <c r="J28" s="88">
        <v>23</v>
      </c>
      <c r="K28" s="88">
        <v>0</v>
      </c>
    </row>
    <row r="29" spans="1:11" ht="16.5" customHeight="1" x14ac:dyDescent="0.3">
      <c r="A29" s="46" t="s">
        <v>244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245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246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247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248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59</v>
      </c>
      <c r="H33" s="87">
        <v>16</v>
      </c>
      <c r="I33" s="87">
        <v>1</v>
      </c>
      <c r="J33" s="87">
        <v>42</v>
      </c>
      <c r="K33" s="87">
        <v>0</v>
      </c>
    </row>
    <row r="34" spans="1:11" ht="16.5" customHeight="1" x14ac:dyDescent="0.3">
      <c r="A34" s="46" t="s">
        <v>249</v>
      </c>
      <c r="B34" s="88">
        <v>21</v>
      </c>
      <c r="C34" s="88">
        <v>10</v>
      </c>
      <c r="D34" s="88">
        <v>1</v>
      </c>
      <c r="E34" s="88">
        <v>10</v>
      </c>
      <c r="F34" s="65"/>
      <c r="G34" s="88">
        <v>41</v>
      </c>
      <c r="H34" s="88">
        <v>5</v>
      </c>
      <c r="I34" s="88">
        <v>6</v>
      </c>
      <c r="J34" s="88">
        <v>29</v>
      </c>
      <c r="K34" s="88">
        <v>1</v>
      </c>
    </row>
    <row r="35" spans="1:11" ht="16.5" customHeight="1" x14ac:dyDescent="0.3">
      <c r="A35" s="46" t="s">
        <v>250</v>
      </c>
      <c r="B35" s="87">
        <v>16</v>
      </c>
      <c r="C35" s="87">
        <v>0</v>
      </c>
      <c r="D35" s="87">
        <v>0</v>
      </c>
      <c r="E35" s="87">
        <v>0</v>
      </c>
      <c r="F35" s="65"/>
      <c r="G35" s="87">
        <v>16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251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156</v>
      </c>
      <c r="H36" s="88">
        <v>20</v>
      </c>
      <c r="I36" s="88">
        <v>5</v>
      </c>
      <c r="J36" s="88">
        <v>118</v>
      </c>
      <c r="K36" s="88">
        <v>13</v>
      </c>
    </row>
    <row r="37" spans="1:11" ht="16.5" customHeight="1" x14ac:dyDescent="0.3">
      <c r="A37" s="47" t="s">
        <v>77</v>
      </c>
      <c r="B37" s="89">
        <v>1588</v>
      </c>
      <c r="C37" s="89">
        <v>772</v>
      </c>
      <c r="D37" s="89">
        <v>209</v>
      </c>
      <c r="E37" s="89">
        <v>78</v>
      </c>
      <c r="F37" s="68"/>
      <c r="G37" s="89">
        <v>2339</v>
      </c>
      <c r="H37" s="89">
        <v>211</v>
      </c>
      <c r="I37" s="89">
        <v>79</v>
      </c>
      <c r="J37" s="89">
        <v>946</v>
      </c>
      <c r="K37" s="89">
        <v>73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4NcAleIjTT6CbacG1+iWvlvJWt5tnshrnqPRDcFlhOhKdpvyInQwUg/zOO01xWfON2Y13RhYv/jbLaBr6525Gg==" saltValue="WyB0B07VkNmvQukYWXepCw==" spinCount="100000" sheet="1" objects="1" scenarios="1"/>
  <mergeCells count="1">
    <mergeCell ref="A1:B1"/>
  </mergeCells>
  <conditionalFormatting sqref="A8:A37">
    <cfRule type="cellIs" dxfId="203" priority="5" operator="between">
      <formula>-0.1</formula>
      <formula>0</formula>
    </cfRule>
  </conditionalFormatting>
  <conditionalFormatting sqref="C7:E7">
    <cfRule type="cellIs" dxfId="202" priority="4" operator="between">
      <formula>-0.1</formula>
      <formula>0</formula>
    </cfRule>
  </conditionalFormatting>
  <conditionalFormatting sqref="H7:K7">
    <cfRule type="cellIs" dxfId="201" priority="3" operator="between">
      <formula>-0.1</formula>
      <formula>0</formula>
    </cfRule>
  </conditionalFormatting>
  <conditionalFormatting sqref="B7">
    <cfRule type="cellIs" dxfId="200" priority="2" operator="between">
      <formula>-0.1</formula>
      <formula>0</formula>
    </cfRule>
  </conditionalFormatting>
  <conditionalFormatting sqref="G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activeCell="I35" sqref="I35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tr">
        <f>'Table of Contents'!A59&amp;", "&amp;'Table of Contents'!A3</f>
        <v>Total Number of AIF Funds, 2018:Q1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223</v>
      </c>
      <c r="B8" s="73">
        <v>1042</v>
      </c>
      <c r="C8" s="74">
        <v>82</v>
      </c>
      <c r="D8" s="73">
        <v>210</v>
      </c>
      <c r="E8" s="73">
        <v>677</v>
      </c>
      <c r="F8" s="73">
        <v>0</v>
      </c>
      <c r="G8" s="73">
        <v>30</v>
      </c>
      <c r="H8" s="73">
        <v>25</v>
      </c>
      <c r="I8" s="131">
        <v>13</v>
      </c>
      <c r="J8" s="75">
        <v>5</v>
      </c>
    </row>
    <row r="9" spans="1:10" ht="16.5" customHeight="1" x14ac:dyDescent="0.3">
      <c r="A9" s="46" t="s">
        <v>224</v>
      </c>
      <c r="B9" s="64">
        <v>368</v>
      </c>
      <c r="C9" s="71">
        <v>36</v>
      </c>
      <c r="D9" s="64">
        <v>21</v>
      </c>
      <c r="E9" s="64">
        <v>41</v>
      </c>
      <c r="F9" s="64">
        <v>2</v>
      </c>
      <c r="G9" s="64">
        <v>245</v>
      </c>
      <c r="H9" s="64">
        <v>0</v>
      </c>
      <c r="I9" s="130">
        <v>0</v>
      </c>
      <c r="J9" s="72">
        <v>23</v>
      </c>
    </row>
    <row r="10" spans="1:10" ht="16.5" customHeight="1" x14ac:dyDescent="0.3">
      <c r="A10" s="46" t="s">
        <v>225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226</v>
      </c>
      <c r="B11" s="64">
        <v>40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39</v>
      </c>
    </row>
    <row r="12" spans="1:10" ht="16.5" customHeight="1" x14ac:dyDescent="0.3">
      <c r="A12" s="46" t="s">
        <v>227</v>
      </c>
      <c r="B12" s="73">
        <v>240</v>
      </c>
      <c r="C12" s="74">
        <v>27</v>
      </c>
      <c r="D12" s="73">
        <v>7</v>
      </c>
      <c r="E12" s="73">
        <v>51</v>
      </c>
      <c r="F12" s="73">
        <v>0</v>
      </c>
      <c r="G12" s="73">
        <v>0</v>
      </c>
      <c r="H12" s="73">
        <v>0</v>
      </c>
      <c r="I12" s="131">
        <v>48</v>
      </c>
      <c r="J12" s="75">
        <v>107</v>
      </c>
    </row>
    <row r="13" spans="1:10" ht="16.5" customHeight="1" x14ac:dyDescent="0.3">
      <c r="A13" s="46" t="s">
        <v>228</v>
      </c>
      <c r="B13" s="64">
        <v>4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4</v>
      </c>
      <c r="J13" s="72">
        <v>0</v>
      </c>
    </row>
    <row r="14" spans="1:10" ht="16.5" customHeight="1" x14ac:dyDescent="0.3">
      <c r="A14" s="46" t="s">
        <v>229</v>
      </c>
      <c r="B14" s="73">
        <v>384</v>
      </c>
      <c r="C14" s="74">
        <v>163</v>
      </c>
      <c r="D14" s="73">
        <v>126</v>
      </c>
      <c r="E14" s="73">
        <v>60</v>
      </c>
      <c r="F14" s="73">
        <v>3</v>
      </c>
      <c r="G14" s="73">
        <v>0</v>
      </c>
      <c r="H14" s="73">
        <v>3</v>
      </c>
      <c r="I14" s="131">
        <v>0</v>
      </c>
      <c r="J14" s="75">
        <v>29</v>
      </c>
    </row>
    <row r="15" spans="1:10" ht="16.5" customHeight="1" x14ac:dyDescent="0.3">
      <c r="A15" s="46" t="s">
        <v>230</v>
      </c>
      <c r="B15" s="64">
        <v>104</v>
      </c>
      <c r="C15" s="71">
        <v>36</v>
      </c>
      <c r="D15" s="64">
        <v>19</v>
      </c>
      <c r="E15" s="64">
        <v>21</v>
      </c>
      <c r="F15" s="64">
        <v>1</v>
      </c>
      <c r="G15" s="64">
        <v>0</v>
      </c>
      <c r="H15" s="64">
        <v>0</v>
      </c>
      <c r="I15" s="130">
        <v>1</v>
      </c>
      <c r="J15" s="72">
        <v>26</v>
      </c>
    </row>
    <row r="16" spans="1:10" ht="16.5" customHeight="1" x14ac:dyDescent="0.3">
      <c r="A16" s="46" t="s">
        <v>231</v>
      </c>
      <c r="B16" s="73">
        <v>7605</v>
      </c>
      <c r="C16" s="74">
        <v>637</v>
      </c>
      <c r="D16" s="73">
        <v>512</v>
      </c>
      <c r="E16" s="73">
        <v>1805</v>
      </c>
      <c r="F16" s="73">
        <v>73</v>
      </c>
      <c r="G16" s="73">
        <v>240</v>
      </c>
      <c r="H16" s="73">
        <v>0</v>
      </c>
      <c r="I16" s="131">
        <v>471</v>
      </c>
      <c r="J16" s="75">
        <v>3867</v>
      </c>
    </row>
    <row r="17" spans="1:10" ht="16.5" customHeight="1" x14ac:dyDescent="0.3">
      <c r="A17" s="46" t="s">
        <v>232</v>
      </c>
      <c r="B17" s="64">
        <v>4285</v>
      </c>
      <c r="C17" s="71">
        <v>184</v>
      </c>
      <c r="D17" s="64">
        <v>614</v>
      </c>
      <c r="E17" s="64">
        <v>2601</v>
      </c>
      <c r="F17" s="64">
        <v>2</v>
      </c>
      <c r="G17" s="64">
        <v>0</v>
      </c>
      <c r="H17" s="64">
        <v>24</v>
      </c>
      <c r="I17" s="130">
        <v>467</v>
      </c>
      <c r="J17" s="72">
        <v>393</v>
      </c>
    </row>
    <row r="18" spans="1:10" ht="16.5" customHeight="1" x14ac:dyDescent="0.3">
      <c r="A18" s="46" t="s">
        <v>233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5</v>
      </c>
      <c r="J18" s="75">
        <v>1</v>
      </c>
    </row>
    <row r="19" spans="1:10" ht="16.5" customHeight="1" x14ac:dyDescent="0.3">
      <c r="A19" s="46" t="s">
        <v>234</v>
      </c>
      <c r="B19" s="64">
        <v>555</v>
      </c>
      <c r="C19" s="71">
        <v>88</v>
      </c>
      <c r="D19" s="64">
        <v>50</v>
      </c>
      <c r="E19" s="64">
        <v>99</v>
      </c>
      <c r="F19" s="64">
        <v>41</v>
      </c>
      <c r="G19" s="64">
        <v>62</v>
      </c>
      <c r="H19" s="64">
        <v>156</v>
      </c>
      <c r="I19" s="130">
        <v>34</v>
      </c>
      <c r="J19" s="72">
        <v>25</v>
      </c>
    </row>
    <row r="20" spans="1:10" ht="16.5" customHeight="1" x14ac:dyDescent="0.3">
      <c r="A20" s="46" t="s">
        <v>235</v>
      </c>
      <c r="B20" s="73">
        <v>2590</v>
      </c>
      <c r="C20" s="74">
        <v>0</v>
      </c>
      <c r="D20" s="73">
        <v>0</v>
      </c>
      <c r="E20" s="73">
        <v>0</v>
      </c>
      <c r="F20" s="73">
        <v>7</v>
      </c>
      <c r="G20" s="73">
        <v>0</v>
      </c>
      <c r="H20" s="73">
        <v>0</v>
      </c>
      <c r="I20" s="131">
        <v>241</v>
      </c>
      <c r="J20" s="75">
        <v>2342</v>
      </c>
    </row>
    <row r="21" spans="1:10" ht="16.5" customHeight="1" x14ac:dyDescent="0.3">
      <c r="A21" s="46" t="s">
        <v>236</v>
      </c>
      <c r="B21" s="64">
        <v>696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9</v>
      </c>
      <c r="I21" s="130">
        <v>463</v>
      </c>
      <c r="J21" s="72">
        <v>224</v>
      </c>
    </row>
    <row r="22" spans="1:10" ht="16.5" customHeight="1" x14ac:dyDescent="0.3">
      <c r="A22" s="46" t="s">
        <v>237</v>
      </c>
      <c r="B22" s="73">
        <v>550</v>
      </c>
      <c r="C22" s="74">
        <v>73</v>
      </c>
      <c r="D22" s="73">
        <v>56</v>
      </c>
      <c r="E22" s="73">
        <v>76</v>
      </c>
      <c r="F22" s="73">
        <v>0</v>
      </c>
      <c r="G22" s="73">
        <v>0</v>
      </c>
      <c r="H22" s="73">
        <v>15</v>
      </c>
      <c r="I22" s="131">
        <v>7</v>
      </c>
      <c r="J22" s="75">
        <v>323</v>
      </c>
    </row>
    <row r="23" spans="1:10" ht="16.5" customHeight="1" x14ac:dyDescent="0.3">
      <c r="A23" s="46" t="s">
        <v>238</v>
      </c>
      <c r="B23" s="64">
        <v>4597</v>
      </c>
      <c r="C23" s="71">
        <v>371</v>
      </c>
      <c r="D23" s="64">
        <v>571</v>
      </c>
      <c r="E23" s="64">
        <v>1149</v>
      </c>
      <c r="F23" s="64">
        <v>60</v>
      </c>
      <c r="G23" s="64">
        <v>0</v>
      </c>
      <c r="H23" s="64">
        <v>0</v>
      </c>
      <c r="I23" s="130">
        <v>337</v>
      </c>
      <c r="J23" s="72">
        <v>2109</v>
      </c>
    </row>
    <row r="24" spans="1:10" ht="16.5" customHeight="1" x14ac:dyDescent="0.3">
      <c r="A24" s="46" t="s">
        <v>239</v>
      </c>
      <c r="B24" s="73">
        <v>570</v>
      </c>
      <c r="C24" s="74">
        <v>90</v>
      </c>
      <c r="D24" s="73">
        <v>37</v>
      </c>
      <c r="E24" s="73">
        <v>27</v>
      </c>
      <c r="F24" s="73">
        <v>0</v>
      </c>
      <c r="G24" s="73">
        <v>0</v>
      </c>
      <c r="H24" s="73">
        <v>2</v>
      </c>
      <c r="I24" s="131">
        <v>36</v>
      </c>
      <c r="J24" s="75">
        <v>378</v>
      </c>
    </row>
    <row r="25" spans="1:10" ht="16.5" customHeight="1" x14ac:dyDescent="0.3">
      <c r="A25" s="46" t="s">
        <v>240</v>
      </c>
      <c r="B25" s="64">
        <v>1713</v>
      </c>
      <c r="C25" s="71">
        <v>327</v>
      </c>
      <c r="D25" s="64">
        <v>219</v>
      </c>
      <c r="E25" s="64">
        <v>74</v>
      </c>
      <c r="F25" s="64">
        <v>0</v>
      </c>
      <c r="G25" s="64">
        <v>0</v>
      </c>
      <c r="H25" s="64">
        <v>0</v>
      </c>
      <c r="I25" s="130">
        <v>514</v>
      </c>
      <c r="J25" s="72">
        <v>579</v>
      </c>
    </row>
    <row r="26" spans="1:10" ht="16.5" customHeight="1" x14ac:dyDescent="0.3">
      <c r="A26" s="46" t="s">
        <v>241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242</v>
      </c>
      <c r="B27" s="64">
        <v>768</v>
      </c>
      <c r="C27" s="71">
        <v>103</v>
      </c>
      <c r="D27" s="64">
        <v>71</v>
      </c>
      <c r="E27" s="64">
        <v>93</v>
      </c>
      <c r="F27" s="64">
        <v>16</v>
      </c>
      <c r="G27" s="64">
        <v>0</v>
      </c>
      <c r="H27" s="64">
        <v>99</v>
      </c>
      <c r="I27" s="130">
        <v>25</v>
      </c>
      <c r="J27" s="72">
        <v>361</v>
      </c>
    </row>
    <row r="28" spans="1:10" ht="16.5" customHeight="1" x14ac:dyDescent="0.3">
      <c r="A28" s="46" t="s">
        <v>243</v>
      </c>
      <c r="B28" s="73">
        <v>262</v>
      </c>
      <c r="C28" s="74">
        <v>1</v>
      </c>
      <c r="D28" s="73">
        <v>2</v>
      </c>
      <c r="E28" s="73">
        <v>4</v>
      </c>
      <c r="F28" s="73">
        <v>2</v>
      </c>
      <c r="G28" s="73">
        <v>2</v>
      </c>
      <c r="H28" s="73">
        <v>2</v>
      </c>
      <c r="I28" s="131">
        <v>223</v>
      </c>
      <c r="J28" s="75">
        <v>26</v>
      </c>
    </row>
    <row r="29" spans="1:10" ht="16.5" customHeight="1" x14ac:dyDescent="0.3">
      <c r="A29" s="46" t="s">
        <v>244</v>
      </c>
      <c r="B29" s="64">
        <v>30</v>
      </c>
      <c r="C29" s="71">
        <v>4</v>
      </c>
      <c r="D29" s="64">
        <v>0</v>
      </c>
      <c r="E29" s="64">
        <v>1</v>
      </c>
      <c r="F29" s="64">
        <v>0</v>
      </c>
      <c r="G29" s="64">
        <v>0</v>
      </c>
      <c r="H29" s="64">
        <v>7</v>
      </c>
      <c r="I29" s="130">
        <v>0</v>
      </c>
      <c r="J29" s="72">
        <v>18</v>
      </c>
    </row>
    <row r="30" spans="1:10" ht="16.5" customHeight="1" x14ac:dyDescent="0.3">
      <c r="A30" s="46" t="s">
        <v>245</v>
      </c>
      <c r="B30" s="73">
        <v>20</v>
      </c>
      <c r="C30" s="74">
        <v>0</v>
      </c>
      <c r="D30" s="73">
        <v>2</v>
      </c>
      <c r="E30" s="73">
        <v>10</v>
      </c>
      <c r="F30" s="73">
        <v>1</v>
      </c>
      <c r="G30" s="73">
        <v>0</v>
      </c>
      <c r="H30" s="73">
        <v>0</v>
      </c>
      <c r="I30" s="131">
        <v>7</v>
      </c>
      <c r="J30" s="75">
        <v>0</v>
      </c>
    </row>
    <row r="31" spans="1:10" ht="16.5" customHeight="1" x14ac:dyDescent="0.3">
      <c r="A31" s="46" t="s">
        <v>246</v>
      </c>
      <c r="B31" s="64">
        <v>0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0</v>
      </c>
      <c r="J31" s="72">
        <v>0</v>
      </c>
    </row>
    <row r="32" spans="1:10" ht="16.5" customHeight="1" x14ac:dyDescent="0.3">
      <c r="A32" s="46" t="s">
        <v>247</v>
      </c>
      <c r="B32" s="73">
        <v>676</v>
      </c>
      <c r="C32" s="74">
        <v>87</v>
      </c>
      <c r="D32" s="73">
        <v>221</v>
      </c>
      <c r="E32" s="73">
        <v>37</v>
      </c>
      <c r="F32" s="73">
        <v>0</v>
      </c>
      <c r="G32" s="73">
        <v>234</v>
      </c>
      <c r="H32" s="73">
        <v>16</v>
      </c>
      <c r="I32" s="131">
        <v>3</v>
      </c>
      <c r="J32" s="75">
        <v>78</v>
      </c>
    </row>
    <row r="33" spans="1:10" ht="16.5" customHeight="1" x14ac:dyDescent="0.3">
      <c r="A33" s="46" t="s">
        <v>248</v>
      </c>
      <c r="B33" s="64">
        <v>101</v>
      </c>
      <c r="C33" s="71">
        <v>41</v>
      </c>
      <c r="D33" s="64">
        <v>4</v>
      </c>
      <c r="E33" s="64">
        <v>37</v>
      </c>
      <c r="F33" s="64">
        <v>1</v>
      </c>
      <c r="G33" s="64">
        <v>0</v>
      </c>
      <c r="H33" s="64">
        <v>13</v>
      </c>
      <c r="I33" s="130">
        <v>0</v>
      </c>
      <c r="J33" s="72">
        <v>5</v>
      </c>
    </row>
    <row r="34" spans="1:10" ht="16.5" customHeight="1" x14ac:dyDescent="0.3">
      <c r="A34" s="46" t="s">
        <v>249</v>
      </c>
      <c r="B34" s="73">
        <v>173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33</v>
      </c>
      <c r="J34" s="75">
        <v>140</v>
      </c>
    </row>
    <row r="35" spans="1:10" ht="16.5" customHeight="1" x14ac:dyDescent="0.3">
      <c r="A35" s="46" t="s">
        <v>250</v>
      </c>
      <c r="B35" s="64">
        <v>58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39</v>
      </c>
      <c r="J35" s="72">
        <v>19</v>
      </c>
    </row>
    <row r="36" spans="1:10" ht="16.5" customHeight="1" x14ac:dyDescent="0.3">
      <c r="A36" s="46" t="s">
        <v>251</v>
      </c>
      <c r="B36" s="73">
        <v>998</v>
      </c>
      <c r="C36" s="74">
        <v>93</v>
      </c>
      <c r="D36" s="73">
        <v>20</v>
      </c>
      <c r="E36" s="73">
        <v>363</v>
      </c>
      <c r="F36" s="73">
        <v>3</v>
      </c>
      <c r="G36" s="73">
        <v>2</v>
      </c>
      <c r="H36" s="73">
        <v>14</v>
      </c>
      <c r="I36" s="131">
        <v>24</v>
      </c>
      <c r="J36" s="75">
        <v>479</v>
      </c>
    </row>
    <row r="37" spans="1:10" ht="16.5" customHeight="1" x14ac:dyDescent="0.3">
      <c r="A37" s="47" t="s">
        <v>77</v>
      </c>
      <c r="B37" s="67">
        <v>28437</v>
      </c>
      <c r="C37" s="76">
        <v>2443</v>
      </c>
      <c r="D37" s="67">
        <v>2762</v>
      </c>
      <c r="E37" s="67">
        <v>7228</v>
      </c>
      <c r="F37" s="67">
        <v>212</v>
      </c>
      <c r="G37" s="67">
        <v>815</v>
      </c>
      <c r="H37" s="67">
        <v>385</v>
      </c>
      <c r="I37" s="132">
        <v>2996</v>
      </c>
      <c r="J37" s="77">
        <v>11596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JvBeEa/hsqnCVBAbMKbj6rHI7wTJnmBW6PwqGSJ2eRT2GOSCnF2ic9SlUS6Sz9whQHA9BBMJPqpzyFcSeIw6Sw==" saltValue="7c1OmCXKLsqeONzpdm5t/w==" spinCount="100000" sheet="1" objects="1" scenarios="1"/>
  <mergeCells count="1">
    <mergeCell ref="A1:B1"/>
  </mergeCells>
  <conditionalFormatting sqref="A8:A37">
    <cfRule type="cellIs" dxfId="198" priority="3" operator="between">
      <formula>-0.1</formula>
      <formula>0</formula>
    </cfRule>
  </conditionalFormatting>
  <conditionalFormatting sqref="C7:J7">
    <cfRule type="cellIs" dxfId="197" priority="2" operator="between">
      <formula>-0.1</formula>
      <formula>0</formula>
    </cfRule>
  </conditionalFormatting>
  <conditionalFormatting sqref="B7">
    <cfRule type="cellIs" dxfId="196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activeCell="J36" sqref="J3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'Table of Contents'!A60&amp;", "&amp;'Table of Contents'!A3</f>
        <v>Total Number of AIF Other Funds, 2018:Q1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223</v>
      </c>
      <c r="B8" s="63">
        <v>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5</v>
      </c>
      <c r="K8" s="63" t="e">
        <v>#REF!</v>
      </c>
      <c r="L8" s="63">
        <v>5</v>
      </c>
      <c r="M8" s="63">
        <v>0</v>
      </c>
    </row>
    <row r="9" spans="1:13" ht="16.5" customHeight="1" x14ac:dyDescent="0.3">
      <c r="A9" s="46" t="s">
        <v>224</v>
      </c>
      <c r="B9" s="64">
        <v>23</v>
      </c>
      <c r="C9" s="64">
        <v>0</v>
      </c>
      <c r="D9" s="64">
        <v>0</v>
      </c>
      <c r="E9" s="64">
        <v>0</v>
      </c>
      <c r="F9" s="64">
        <v>21</v>
      </c>
      <c r="G9" s="64">
        <v>0</v>
      </c>
      <c r="H9" s="64">
        <v>1</v>
      </c>
      <c r="I9" s="64">
        <v>0</v>
      </c>
      <c r="J9" s="64">
        <v>1</v>
      </c>
      <c r="K9" s="69" t="e">
        <v>#REF!</v>
      </c>
      <c r="L9" s="64">
        <v>22</v>
      </c>
      <c r="M9" s="64">
        <v>1</v>
      </c>
    </row>
    <row r="10" spans="1:13" ht="16.5" customHeight="1" x14ac:dyDescent="0.3">
      <c r="A10" s="46" t="s">
        <v>225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226</v>
      </c>
      <c r="B11" s="64">
        <v>39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227</v>
      </c>
      <c r="B12" s="63">
        <v>107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53</v>
      </c>
      <c r="I12" s="63">
        <v>14</v>
      </c>
      <c r="J12" s="63">
        <v>40</v>
      </c>
      <c r="K12" s="63" t="e">
        <v>#REF!</v>
      </c>
      <c r="L12" s="63">
        <v>214</v>
      </c>
      <c r="M12" s="63">
        <v>26</v>
      </c>
    </row>
    <row r="13" spans="1:13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229</v>
      </c>
      <c r="B14" s="63">
        <v>29</v>
      </c>
      <c r="C14" s="63">
        <v>0</v>
      </c>
      <c r="D14" s="63">
        <v>0</v>
      </c>
      <c r="E14" s="63">
        <v>0</v>
      </c>
      <c r="F14" s="63">
        <v>0</v>
      </c>
      <c r="G14" s="63">
        <v>3</v>
      </c>
      <c r="H14" s="63">
        <v>8</v>
      </c>
      <c r="I14" s="63">
        <v>12</v>
      </c>
      <c r="J14" s="63">
        <v>6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230</v>
      </c>
      <c r="B15" s="64">
        <v>26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231</v>
      </c>
      <c r="B16" s="63">
        <v>3867</v>
      </c>
      <c r="C16" s="63">
        <v>0</v>
      </c>
      <c r="D16" s="63">
        <v>0</v>
      </c>
      <c r="E16" s="63">
        <v>0</v>
      </c>
      <c r="F16" s="63">
        <v>1854</v>
      </c>
      <c r="G16" s="63">
        <v>310</v>
      </c>
      <c r="H16" s="63">
        <v>1582</v>
      </c>
      <c r="I16" s="63">
        <v>121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232</v>
      </c>
      <c r="B17" s="64">
        <v>393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1</v>
      </c>
      <c r="I17" s="64">
        <v>9</v>
      </c>
      <c r="J17" s="64">
        <v>383</v>
      </c>
      <c r="K17" s="69" t="e">
        <v>#REF!</v>
      </c>
      <c r="L17" s="64">
        <v>392</v>
      </c>
      <c r="M17" s="64">
        <v>1</v>
      </c>
    </row>
    <row r="18" spans="1:13" ht="16.5" customHeight="1" x14ac:dyDescent="0.3">
      <c r="A18" s="46" t="s">
        <v>233</v>
      </c>
      <c r="B18" s="63">
        <v>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1</v>
      </c>
      <c r="K18" s="63" t="e">
        <v>#REF!</v>
      </c>
      <c r="L18" s="63">
        <v>0</v>
      </c>
      <c r="M18" s="63">
        <v>1</v>
      </c>
    </row>
    <row r="19" spans="1:13" ht="16.5" customHeight="1" x14ac:dyDescent="0.3">
      <c r="A19" s="46" t="s">
        <v>234</v>
      </c>
      <c r="B19" s="64">
        <v>25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5</v>
      </c>
      <c r="J19" s="64">
        <v>20</v>
      </c>
      <c r="K19" s="69" t="e">
        <v>#REF!</v>
      </c>
      <c r="L19" s="64">
        <v>25</v>
      </c>
      <c r="M19" s="64">
        <v>0</v>
      </c>
    </row>
    <row r="20" spans="1:13" ht="16.5" customHeight="1" x14ac:dyDescent="0.3">
      <c r="A20" s="46" t="s">
        <v>235</v>
      </c>
      <c r="B20" s="63">
        <v>2342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236</v>
      </c>
      <c r="B21" s="64">
        <v>224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30</v>
      </c>
      <c r="J21" s="64">
        <v>194</v>
      </c>
      <c r="K21" s="69" t="e">
        <v>#REF!</v>
      </c>
      <c r="L21" s="64">
        <v>30</v>
      </c>
      <c r="M21" s="64">
        <v>194</v>
      </c>
    </row>
    <row r="22" spans="1:13" ht="16.5" customHeight="1" x14ac:dyDescent="0.3">
      <c r="A22" s="46" t="s">
        <v>237</v>
      </c>
      <c r="B22" s="63">
        <v>323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9</v>
      </c>
      <c r="I22" s="63">
        <v>31</v>
      </c>
      <c r="J22" s="63">
        <v>280</v>
      </c>
      <c r="K22" s="63" t="e">
        <v>#REF!</v>
      </c>
      <c r="L22" s="63">
        <v>279</v>
      </c>
      <c r="M22" s="63">
        <v>1</v>
      </c>
    </row>
    <row r="23" spans="1:13" ht="16.5" customHeight="1" x14ac:dyDescent="0.3">
      <c r="A23" s="46" t="s">
        <v>238</v>
      </c>
      <c r="B23" s="64">
        <v>2109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640</v>
      </c>
      <c r="I23" s="64">
        <v>0</v>
      </c>
      <c r="J23" s="64">
        <v>1469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239</v>
      </c>
      <c r="B24" s="63">
        <v>378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52</v>
      </c>
      <c r="I24" s="63">
        <v>33</v>
      </c>
      <c r="J24" s="63">
        <v>292</v>
      </c>
      <c r="K24" s="63" t="e">
        <v>#REF!</v>
      </c>
      <c r="L24" s="63">
        <v>341</v>
      </c>
      <c r="M24" s="63">
        <v>37</v>
      </c>
    </row>
    <row r="25" spans="1:13" ht="16.5" customHeight="1" x14ac:dyDescent="0.3">
      <c r="A25" s="46" t="s">
        <v>240</v>
      </c>
      <c r="B25" s="64">
        <v>579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352</v>
      </c>
      <c r="I25" s="64">
        <v>74</v>
      </c>
      <c r="J25" s="64">
        <v>153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241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242</v>
      </c>
      <c r="B27" s="64">
        <v>361</v>
      </c>
      <c r="C27" s="64">
        <v>0</v>
      </c>
      <c r="D27" s="64">
        <v>0</v>
      </c>
      <c r="E27" s="64">
        <v>0</v>
      </c>
      <c r="F27" s="64">
        <v>0</v>
      </c>
      <c r="G27" s="64">
        <v>75</v>
      </c>
      <c r="H27" s="64">
        <v>279</v>
      </c>
      <c r="I27" s="64">
        <v>0</v>
      </c>
      <c r="J27" s="64">
        <v>7</v>
      </c>
      <c r="K27" s="69" t="e">
        <v>#REF!</v>
      </c>
      <c r="L27" s="64">
        <v>0</v>
      </c>
      <c r="M27" s="64">
        <v>0</v>
      </c>
    </row>
    <row r="28" spans="1:13" ht="16.5" customHeight="1" x14ac:dyDescent="0.3">
      <c r="A28" s="46" t="s">
        <v>243</v>
      </c>
      <c r="B28" s="63">
        <v>26</v>
      </c>
      <c r="C28" s="63">
        <v>0</v>
      </c>
      <c r="D28" s="63">
        <v>0</v>
      </c>
      <c r="E28" s="63">
        <v>0</v>
      </c>
      <c r="F28" s="63">
        <v>17</v>
      </c>
      <c r="G28" s="63">
        <v>0</v>
      </c>
      <c r="H28" s="63">
        <v>1</v>
      </c>
      <c r="I28" s="63">
        <v>0</v>
      </c>
      <c r="J28" s="63">
        <v>8</v>
      </c>
      <c r="K28" s="63" t="e">
        <v>#REF!</v>
      </c>
      <c r="L28" s="63">
        <v>24</v>
      </c>
      <c r="M28" s="63">
        <v>2</v>
      </c>
    </row>
    <row r="29" spans="1:13" ht="16.5" customHeight="1" x14ac:dyDescent="0.3">
      <c r="A29" s="46" t="s">
        <v>244</v>
      </c>
      <c r="B29" s="64">
        <v>18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18</v>
      </c>
      <c r="K29" s="69" t="e">
        <v>#REF!</v>
      </c>
      <c r="L29" s="64">
        <v>0</v>
      </c>
      <c r="M29" s="64">
        <v>18</v>
      </c>
    </row>
    <row r="30" spans="1:13" ht="16.5" customHeight="1" x14ac:dyDescent="0.3">
      <c r="A30" s="46" t="s">
        <v>245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247</v>
      </c>
      <c r="B32" s="63">
        <v>78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78</v>
      </c>
      <c r="J32" s="63">
        <v>0</v>
      </c>
      <c r="K32" s="63" t="e">
        <v>#REF!</v>
      </c>
      <c r="L32" s="63">
        <v>78</v>
      </c>
      <c r="M32" s="63">
        <v>0</v>
      </c>
    </row>
    <row r="33" spans="1:13" ht="16.5" customHeight="1" x14ac:dyDescent="0.3">
      <c r="A33" s="46" t="s">
        <v>248</v>
      </c>
      <c r="B33" s="64">
        <v>5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4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249</v>
      </c>
      <c r="B34" s="63">
        <v>140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18</v>
      </c>
      <c r="J34" s="63">
        <v>122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250</v>
      </c>
      <c r="B35" s="64">
        <v>19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9</v>
      </c>
      <c r="I35" s="64">
        <v>0</v>
      </c>
      <c r="J35" s="64">
        <v>10</v>
      </c>
      <c r="K35" s="69" t="e">
        <v>#REF!</v>
      </c>
      <c r="L35" s="64">
        <v>1</v>
      </c>
      <c r="M35" s="64">
        <v>8</v>
      </c>
    </row>
    <row r="36" spans="1:13" ht="16.5" customHeight="1" x14ac:dyDescent="0.3">
      <c r="A36" s="46" t="s">
        <v>251</v>
      </c>
      <c r="B36" s="63">
        <v>479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479</v>
      </c>
      <c r="K36" s="63" t="e">
        <v>#REF!</v>
      </c>
      <c r="L36" s="63">
        <v>80</v>
      </c>
      <c r="M36" s="63">
        <v>399</v>
      </c>
    </row>
    <row r="37" spans="1:13" ht="16.5" customHeight="1" x14ac:dyDescent="0.3">
      <c r="A37" s="47" t="s">
        <v>77</v>
      </c>
      <c r="B37" s="67">
        <v>11596</v>
      </c>
      <c r="C37" s="67">
        <v>0</v>
      </c>
      <c r="D37" s="67">
        <v>1</v>
      </c>
      <c r="E37" s="67">
        <v>0</v>
      </c>
      <c r="F37" s="67">
        <v>1892</v>
      </c>
      <c r="G37" s="67">
        <v>391</v>
      </c>
      <c r="H37" s="67">
        <v>2987</v>
      </c>
      <c r="I37" s="67">
        <v>429</v>
      </c>
      <c r="J37" s="67">
        <v>3489</v>
      </c>
      <c r="K37" s="70" t="e">
        <v>#REF!</v>
      </c>
      <c r="L37" s="67">
        <v>1492</v>
      </c>
      <c r="M37" s="67">
        <v>688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mZUxOR6gsscs5aixYxB/sjCNG8Y0RBoQZ7XGtco3QGkkk1t3y6iDygGpi+/e9jvgSowUtReSX85KchdJkKubQ==" saltValue="WJJ0y43FIqiT9GnHur/o3A==" spinCount="100000" sheet="1" objects="1" scenarios="1"/>
  <mergeCells count="1">
    <mergeCell ref="A1:B1"/>
  </mergeCells>
  <conditionalFormatting sqref="A8:A37">
    <cfRule type="cellIs" dxfId="195" priority="4" operator="between">
      <formula>-0.1</formula>
      <formula>0</formula>
    </cfRule>
  </conditionalFormatting>
  <conditionalFormatting sqref="C7:J7">
    <cfRule type="cellIs" dxfId="194" priority="3" operator="between">
      <formula>-0.1</formula>
      <formula>0</formula>
    </cfRule>
  </conditionalFormatting>
  <conditionalFormatting sqref="L7:M7">
    <cfRule type="cellIs" dxfId="193" priority="2" operator="between">
      <formula>-0.1</formula>
      <formula>0</formula>
    </cfRule>
  </conditionalFormatting>
  <conditionalFormatting sqref="B7">
    <cfRule type="cellIs" dxfId="19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activeCell="K37" sqref="K37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Contents'!A61&amp;", "&amp;'Table of Contents'!A3</f>
        <v>Total Number of AIF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195</v>
      </c>
      <c r="H8" s="66">
        <v>18</v>
      </c>
      <c r="I8" s="66">
        <v>7</v>
      </c>
      <c r="J8" s="66">
        <v>165</v>
      </c>
      <c r="K8" s="66">
        <v>5</v>
      </c>
    </row>
    <row r="9" spans="1:1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42</v>
      </c>
      <c r="H9" s="64">
        <v>4</v>
      </c>
      <c r="I9" s="64">
        <v>3</v>
      </c>
      <c r="J9" s="64">
        <v>35</v>
      </c>
      <c r="K9" s="6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229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68</v>
      </c>
      <c r="H14" s="66">
        <v>6</v>
      </c>
      <c r="I14" s="66">
        <v>5</v>
      </c>
      <c r="J14" s="66">
        <v>48</v>
      </c>
      <c r="K14" s="66">
        <v>9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26</v>
      </c>
      <c r="H15" s="64">
        <v>15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232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156</v>
      </c>
      <c r="H17" s="64">
        <v>10</v>
      </c>
      <c r="I17" s="64">
        <v>0</v>
      </c>
      <c r="J17" s="64">
        <v>103</v>
      </c>
      <c r="K17" s="64">
        <v>43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234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138</v>
      </c>
      <c r="H19" s="64">
        <v>26</v>
      </c>
      <c r="I19" s="64">
        <v>6</v>
      </c>
      <c r="J19" s="64">
        <v>60</v>
      </c>
      <c r="K19" s="64">
        <v>46</v>
      </c>
    </row>
    <row r="20" spans="1:11" ht="16.5" customHeight="1" x14ac:dyDescent="0.3">
      <c r="A20" s="46" t="s">
        <v>235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236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28</v>
      </c>
      <c r="H21" s="64">
        <v>0</v>
      </c>
      <c r="I21" s="64">
        <v>0</v>
      </c>
      <c r="J21" s="64">
        <v>9</v>
      </c>
      <c r="K21" s="64">
        <v>19</v>
      </c>
    </row>
    <row r="22" spans="1:11" ht="16.5" customHeight="1" x14ac:dyDescent="0.3">
      <c r="A22" s="46" t="s">
        <v>237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238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1177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239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44</v>
      </c>
      <c r="H24" s="66">
        <v>9</v>
      </c>
      <c r="I24" s="66">
        <v>1</v>
      </c>
      <c r="J24" s="66">
        <v>0</v>
      </c>
      <c r="K24" s="66">
        <v>34</v>
      </c>
    </row>
    <row r="25" spans="1:11" ht="16.5" customHeight="1" x14ac:dyDescent="0.3">
      <c r="A25" s="46" t="s">
        <v>240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380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93</v>
      </c>
      <c r="H27" s="64">
        <v>37</v>
      </c>
      <c r="I27" s="64">
        <v>13</v>
      </c>
      <c r="J27" s="64">
        <v>26</v>
      </c>
      <c r="K27" s="64">
        <v>17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14</v>
      </c>
      <c r="H28" s="66">
        <v>0</v>
      </c>
      <c r="I28" s="66">
        <v>1</v>
      </c>
      <c r="J28" s="66">
        <v>1</v>
      </c>
      <c r="K28" s="66">
        <v>12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245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248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46</v>
      </c>
      <c r="H33" s="64">
        <v>15</v>
      </c>
      <c r="I33" s="64">
        <v>2</v>
      </c>
      <c r="J33" s="64">
        <v>23</v>
      </c>
      <c r="K33" s="64">
        <v>6</v>
      </c>
    </row>
    <row r="34" spans="1:11" ht="16.5" customHeight="1" x14ac:dyDescent="0.3">
      <c r="A34" s="46" t="s">
        <v>249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30</v>
      </c>
      <c r="H34" s="66">
        <v>0</v>
      </c>
      <c r="I34" s="66">
        <v>0</v>
      </c>
      <c r="J34" s="66">
        <v>0</v>
      </c>
      <c r="K34" s="66">
        <v>30</v>
      </c>
    </row>
    <row r="35" spans="1:11" ht="16.5" customHeight="1" x14ac:dyDescent="0.3">
      <c r="A35" s="46" t="s">
        <v>250</v>
      </c>
      <c r="B35" s="64">
        <v>9</v>
      </c>
      <c r="C35" s="64">
        <v>0</v>
      </c>
      <c r="D35" s="64">
        <v>0</v>
      </c>
      <c r="E35" s="64">
        <v>0</v>
      </c>
      <c r="F35" s="65"/>
      <c r="G35" s="64">
        <v>16</v>
      </c>
      <c r="H35" s="64">
        <v>0</v>
      </c>
      <c r="I35" s="64">
        <v>0</v>
      </c>
      <c r="J35" s="64">
        <v>7</v>
      </c>
      <c r="K35" s="64">
        <v>9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359</v>
      </c>
      <c r="H36" s="66">
        <v>37</v>
      </c>
      <c r="I36" s="66">
        <v>5</v>
      </c>
      <c r="J36" s="66">
        <v>241</v>
      </c>
      <c r="K36" s="66">
        <v>76</v>
      </c>
    </row>
    <row r="37" spans="1:11" ht="16.5" customHeight="1" x14ac:dyDescent="0.3">
      <c r="A37" s="47" t="s">
        <v>77</v>
      </c>
      <c r="B37" s="67">
        <v>25</v>
      </c>
      <c r="C37" s="67">
        <v>5</v>
      </c>
      <c r="D37" s="67">
        <v>0</v>
      </c>
      <c r="E37" s="67">
        <v>10</v>
      </c>
      <c r="F37" s="68"/>
      <c r="G37" s="67">
        <v>2821</v>
      </c>
      <c r="H37" s="67">
        <v>177</v>
      </c>
      <c r="I37" s="67">
        <v>54</v>
      </c>
      <c r="J37" s="67">
        <v>718</v>
      </c>
      <c r="K37" s="67">
        <v>315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5YJI3hA4eW4XPDaSnc2AlMsu54KnMgUowXDvzBC02Ou4MafKR8AAvRtT0V2m7nqQOyycRaySt4ytt5duZVNZ9g==" saltValue="BJ0tA2jJkS5NOkjuHpG7sg==" spinCount="100000" sheet="1" objects="1" scenarios="1"/>
  <mergeCells count="1">
    <mergeCell ref="A1:B1"/>
  </mergeCells>
  <conditionalFormatting sqref="A8:A37">
    <cfRule type="cellIs" dxfId="191" priority="5" operator="between">
      <formula>-0.1</formula>
      <formula>0</formula>
    </cfRule>
  </conditionalFormatting>
  <conditionalFormatting sqref="C7:E7">
    <cfRule type="cellIs" dxfId="190" priority="4" operator="between">
      <formula>-0.1</formula>
      <formula>0</formula>
    </cfRule>
  </conditionalFormatting>
  <conditionalFormatting sqref="H7:K7">
    <cfRule type="cellIs" dxfId="189" priority="3" operator="between">
      <formula>-0.1</formula>
      <formula>0</formula>
    </cfRule>
  </conditionalFormatting>
  <conditionalFormatting sqref="G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topLeftCell="A4" zoomScale="85" zoomScaleNormal="85" workbookViewId="0">
      <selection activeCell="J37" sqref="J37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'Table of Contents'!A62&amp;", "&amp;'Table of Contents'!A3</f>
        <v>Total Number of AIF Institutional Funds, 2018:Q1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223</v>
      </c>
      <c r="B8" s="66">
        <v>950</v>
      </c>
      <c r="C8" s="66">
        <v>73</v>
      </c>
      <c r="D8" s="66">
        <v>207</v>
      </c>
      <c r="E8" s="66">
        <v>659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4</v>
      </c>
    </row>
    <row r="9" spans="1:11" s="50" customFormat="1" ht="16.5" customHeight="1" x14ac:dyDescent="0.3">
      <c r="A9" s="46" t="s">
        <v>224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225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226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227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228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229</v>
      </c>
      <c r="B14" s="66">
        <v>318</v>
      </c>
      <c r="C14" s="66">
        <v>153</v>
      </c>
      <c r="D14" s="66">
        <v>120</v>
      </c>
      <c r="E14" s="66">
        <v>32</v>
      </c>
      <c r="F14" s="66">
        <v>3</v>
      </c>
      <c r="G14" s="66">
        <v>0</v>
      </c>
      <c r="H14" s="66">
        <v>1</v>
      </c>
      <c r="I14" s="66">
        <v>5</v>
      </c>
      <c r="J14" s="66">
        <v>1</v>
      </c>
      <c r="K14" s="92">
        <v>3</v>
      </c>
    </row>
    <row r="15" spans="1:11" ht="16.5" customHeight="1" x14ac:dyDescent="0.3">
      <c r="A15" s="46" t="s">
        <v>230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231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232</v>
      </c>
      <c r="B17" s="64">
        <v>3939</v>
      </c>
      <c r="C17" s="64">
        <v>169</v>
      </c>
      <c r="D17" s="64">
        <v>604</v>
      </c>
      <c r="E17" s="64">
        <v>2396</v>
      </c>
      <c r="F17" s="64">
        <v>2</v>
      </c>
      <c r="G17" s="64">
        <v>401</v>
      </c>
      <c r="H17" s="64">
        <v>0</v>
      </c>
      <c r="I17" s="64">
        <v>1</v>
      </c>
      <c r="J17" s="64">
        <v>8</v>
      </c>
      <c r="K17" s="84">
        <v>358</v>
      </c>
    </row>
    <row r="18" spans="1:11" ht="16.5" customHeight="1" x14ac:dyDescent="0.3">
      <c r="A18" s="46" t="s">
        <v>233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234</v>
      </c>
      <c r="B19" s="64">
        <v>46</v>
      </c>
      <c r="C19" s="64">
        <v>8</v>
      </c>
      <c r="D19" s="64">
        <v>5</v>
      </c>
      <c r="E19" s="64">
        <v>1</v>
      </c>
      <c r="F19" s="64">
        <v>3</v>
      </c>
      <c r="G19" s="64">
        <v>22</v>
      </c>
      <c r="H19" s="64">
        <v>0</v>
      </c>
      <c r="I19" s="64">
        <v>0</v>
      </c>
      <c r="J19" s="64">
        <v>5</v>
      </c>
      <c r="K19" s="84">
        <v>2</v>
      </c>
    </row>
    <row r="20" spans="1:11" ht="16.5" customHeight="1" x14ac:dyDescent="0.3">
      <c r="A20" s="46" t="s">
        <v>235</v>
      </c>
      <c r="B20" s="66">
        <v>2333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236</v>
      </c>
      <c r="B21" s="64">
        <v>300</v>
      </c>
      <c r="C21" s="64">
        <v>0</v>
      </c>
      <c r="D21" s="64">
        <v>0</v>
      </c>
      <c r="E21" s="64">
        <v>0</v>
      </c>
      <c r="F21" s="64">
        <v>0</v>
      </c>
      <c r="G21" s="64">
        <v>275</v>
      </c>
      <c r="H21" s="64">
        <v>0</v>
      </c>
      <c r="I21" s="64">
        <v>0</v>
      </c>
      <c r="J21" s="64">
        <v>25</v>
      </c>
      <c r="K21" s="84">
        <v>0</v>
      </c>
    </row>
    <row r="22" spans="1:11" ht="16.5" customHeight="1" x14ac:dyDescent="0.3">
      <c r="A22" s="46" t="s">
        <v>237</v>
      </c>
      <c r="B22" s="66">
        <v>1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3">
      <c r="A23" s="46" t="s">
        <v>238</v>
      </c>
      <c r="B23" s="64">
        <v>3405</v>
      </c>
      <c r="C23" s="64">
        <v>309</v>
      </c>
      <c r="D23" s="64">
        <v>462</v>
      </c>
      <c r="E23" s="64">
        <v>948</v>
      </c>
      <c r="F23" s="64">
        <v>12</v>
      </c>
      <c r="G23" s="64">
        <v>316</v>
      </c>
      <c r="H23" s="64">
        <v>0</v>
      </c>
      <c r="I23" s="64">
        <v>222</v>
      </c>
      <c r="J23" s="64">
        <v>0</v>
      </c>
      <c r="K23" s="84">
        <v>1136</v>
      </c>
    </row>
    <row r="24" spans="1:11" ht="16.5" customHeight="1" x14ac:dyDescent="0.3">
      <c r="A24" s="46" t="s">
        <v>239</v>
      </c>
      <c r="B24" s="66">
        <v>540</v>
      </c>
      <c r="C24" s="66">
        <v>85</v>
      </c>
      <c r="D24" s="66">
        <v>32</v>
      </c>
      <c r="E24" s="66">
        <v>25</v>
      </c>
      <c r="F24" s="66">
        <v>0</v>
      </c>
      <c r="G24" s="66">
        <v>36</v>
      </c>
      <c r="H24" s="66">
        <v>0</v>
      </c>
      <c r="I24" s="66">
        <v>45</v>
      </c>
      <c r="J24" s="66">
        <v>31</v>
      </c>
      <c r="K24" s="92">
        <v>286</v>
      </c>
    </row>
    <row r="25" spans="1:11" ht="16.5" customHeight="1" x14ac:dyDescent="0.3">
      <c r="A25" s="46" t="s">
        <v>240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241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242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243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244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245</v>
      </c>
      <c r="B30" s="66">
        <v>4</v>
      </c>
      <c r="C30" s="66">
        <v>0</v>
      </c>
      <c r="D30" s="66">
        <v>2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246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247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248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249</v>
      </c>
      <c r="B34" s="66">
        <v>50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36</v>
      </c>
    </row>
    <row r="35" spans="1:11" ht="16.5" customHeight="1" x14ac:dyDescent="0.3">
      <c r="A35" s="46" t="s">
        <v>250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251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11886</v>
      </c>
      <c r="C37" s="67">
        <v>797</v>
      </c>
      <c r="D37" s="67">
        <v>1432</v>
      </c>
      <c r="E37" s="67">
        <v>4063</v>
      </c>
      <c r="F37" s="67">
        <v>20</v>
      </c>
      <c r="G37" s="67">
        <v>1069</v>
      </c>
      <c r="H37" s="67">
        <v>1</v>
      </c>
      <c r="I37" s="67">
        <v>273</v>
      </c>
      <c r="J37" s="67">
        <v>72</v>
      </c>
      <c r="K37" s="86">
        <v>1826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htNOC/YF3A/qrmpfnivZyha5mE76qWgrtag9RbDc8ViNWkTZagzm/Da/u5Q1j1eXFLdmLlzYN9Mtoh1VamxXQ==" saltValue="VF77rPzQ7YRFSQZl67dSrA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K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activeCell="L37" sqref="L3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Contents'!C7</f>
        <v>Table 2.1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Contents'!A7&amp;", "&amp;'Table of Contents'!A3</f>
        <v>Total Net Assets, Net Sales and Number of UCITS and AIF, 2018:Q1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6">
        <v>180654.56299999999</v>
      </c>
      <c r="C8" s="102">
        <v>81096.232000000004</v>
      </c>
      <c r="D8" s="6">
        <v>99558.331000000006</v>
      </c>
      <c r="E8" s="41"/>
      <c r="F8" s="6">
        <v>999.53</v>
      </c>
      <c r="G8" s="102">
        <v>163.6</v>
      </c>
      <c r="H8" s="6">
        <v>835.93</v>
      </c>
      <c r="J8" s="78">
        <v>2023</v>
      </c>
      <c r="K8" s="124">
        <v>981</v>
      </c>
      <c r="L8" s="78">
        <v>1042</v>
      </c>
    </row>
    <row r="9" spans="1:12" ht="16.5" customHeight="1" x14ac:dyDescent="0.3">
      <c r="A9" s="46" t="s">
        <v>224</v>
      </c>
      <c r="B9" s="100">
        <v>155034.645846498</v>
      </c>
      <c r="C9" s="94">
        <v>120291.38413406401</v>
      </c>
      <c r="D9" s="100">
        <v>34743.261712434003</v>
      </c>
      <c r="E9" s="41"/>
      <c r="F9" s="100">
        <v>0</v>
      </c>
      <c r="G9" s="94">
        <v>0</v>
      </c>
      <c r="H9" s="100">
        <v>0</v>
      </c>
      <c r="J9" s="122">
        <v>1070</v>
      </c>
      <c r="K9" s="123">
        <v>702</v>
      </c>
      <c r="L9" s="122">
        <v>368</v>
      </c>
    </row>
    <row r="10" spans="1:12" ht="16.5" customHeight="1" x14ac:dyDescent="0.3">
      <c r="A10" s="46" t="s">
        <v>225</v>
      </c>
      <c r="B10" s="6">
        <v>1282.8178544299999</v>
      </c>
      <c r="C10" s="102">
        <v>1265.479738</v>
      </c>
      <c r="D10" s="6">
        <v>17.338116429999999</v>
      </c>
      <c r="E10" s="41"/>
      <c r="F10" s="6">
        <v>31.12933451</v>
      </c>
      <c r="G10" s="102">
        <v>31.12933451</v>
      </c>
      <c r="H10" s="6">
        <v>0</v>
      </c>
      <c r="J10" s="78">
        <v>124</v>
      </c>
      <c r="K10" s="124">
        <v>122</v>
      </c>
      <c r="L10" s="78">
        <v>2</v>
      </c>
    </row>
    <row r="11" spans="1:12" ht="16.5" customHeight="1" x14ac:dyDescent="0.3">
      <c r="A11" s="46" t="s">
        <v>226</v>
      </c>
      <c r="B11" s="100">
        <v>21691.322</v>
      </c>
      <c r="C11" s="94">
        <v>18432.367999999999</v>
      </c>
      <c r="D11" s="100">
        <v>3258.9540000000002</v>
      </c>
      <c r="E11" s="41"/>
      <c r="F11" s="100">
        <v>95.44</v>
      </c>
      <c r="G11" s="94">
        <v>95.44</v>
      </c>
      <c r="H11" s="100">
        <v>0</v>
      </c>
      <c r="J11" s="122">
        <v>137</v>
      </c>
      <c r="K11" s="123">
        <v>97</v>
      </c>
      <c r="L11" s="122">
        <v>40</v>
      </c>
    </row>
    <row r="12" spans="1:12" ht="16.5" customHeight="1" x14ac:dyDescent="0.3">
      <c r="A12" s="46" t="s">
        <v>227</v>
      </c>
      <c r="B12" s="6">
        <v>3614</v>
      </c>
      <c r="C12" s="102">
        <v>177</v>
      </c>
      <c r="D12" s="6">
        <v>3437</v>
      </c>
      <c r="E12" s="41"/>
      <c r="F12" s="6">
        <v>1042</v>
      </c>
      <c r="G12" s="102">
        <v>17</v>
      </c>
      <c r="H12" s="6">
        <v>1025</v>
      </c>
      <c r="J12" s="78">
        <v>264</v>
      </c>
      <c r="K12" s="124">
        <v>24</v>
      </c>
      <c r="L12" s="78">
        <v>240</v>
      </c>
    </row>
    <row r="13" spans="1:12" ht="16.5" customHeight="1" x14ac:dyDescent="0.3">
      <c r="A13" s="46" t="s">
        <v>228</v>
      </c>
      <c r="B13" s="100">
        <v>301919.451</v>
      </c>
      <c r="C13" s="94">
        <v>276919.10200000001</v>
      </c>
      <c r="D13" s="100">
        <v>25000.348999999998</v>
      </c>
      <c r="E13" s="41"/>
      <c r="F13" s="100">
        <v>6168.5632400000004</v>
      </c>
      <c r="G13" s="94">
        <v>6228.8815649999997</v>
      </c>
      <c r="H13" s="100">
        <v>-60.319324399999999</v>
      </c>
      <c r="J13" s="122">
        <v>162</v>
      </c>
      <c r="K13" s="123">
        <v>158</v>
      </c>
      <c r="L13" s="122">
        <v>4</v>
      </c>
    </row>
    <row r="14" spans="1:12" ht="16.5" customHeight="1" x14ac:dyDescent="0.3">
      <c r="A14" s="46" t="s">
        <v>229</v>
      </c>
      <c r="B14" s="6">
        <v>2159129.4739999999</v>
      </c>
      <c r="C14" s="102">
        <v>930408.51899999997</v>
      </c>
      <c r="D14" s="6">
        <v>1228720.9550000001</v>
      </c>
      <c r="E14" s="41"/>
      <c r="F14" s="6">
        <v>8760.1610000000001</v>
      </c>
      <c r="G14" s="102">
        <v>25756.496999999999</v>
      </c>
      <c r="H14" s="6">
        <v>-16996.335999999999</v>
      </c>
      <c r="J14" s="78">
        <v>1021</v>
      </c>
      <c r="K14" s="124">
        <v>637</v>
      </c>
      <c r="L14" s="78">
        <v>384</v>
      </c>
    </row>
    <row r="15" spans="1:12" ht="16.5" customHeight="1" x14ac:dyDescent="0.3">
      <c r="A15" s="46" t="s">
        <v>230</v>
      </c>
      <c r="B15" s="100">
        <v>114375.6813</v>
      </c>
      <c r="C15" s="94">
        <v>101329.99800000001</v>
      </c>
      <c r="D15" s="100">
        <v>13045.683300000001</v>
      </c>
      <c r="E15" s="41"/>
      <c r="F15" s="100">
        <v>399.47425859999998</v>
      </c>
      <c r="G15" s="94">
        <v>496.45341020000001</v>
      </c>
      <c r="H15" s="100">
        <v>-96.979151700000003</v>
      </c>
      <c r="J15" s="122">
        <v>474</v>
      </c>
      <c r="K15" s="123">
        <v>370</v>
      </c>
      <c r="L15" s="122">
        <v>104</v>
      </c>
    </row>
    <row r="16" spans="1:12" ht="16.5" customHeight="1" x14ac:dyDescent="0.3">
      <c r="A16" s="46" t="s">
        <v>231</v>
      </c>
      <c r="B16" s="6">
        <v>1923502</v>
      </c>
      <c r="C16" s="102">
        <v>879690</v>
      </c>
      <c r="D16" s="6">
        <v>1043812</v>
      </c>
      <c r="E16" s="41"/>
      <c r="F16" s="6">
        <v>33200</v>
      </c>
      <c r="G16" s="102">
        <v>32900</v>
      </c>
      <c r="H16" s="6">
        <v>300</v>
      </c>
      <c r="J16" s="78">
        <v>10731</v>
      </c>
      <c r="K16" s="124">
        <v>3126</v>
      </c>
      <c r="L16" s="78">
        <v>7605</v>
      </c>
    </row>
    <row r="17" spans="1:12" ht="16.5" customHeight="1" x14ac:dyDescent="0.3">
      <c r="A17" s="46" t="s">
        <v>232</v>
      </c>
      <c r="B17" s="100">
        <v>2034233.7</v>
      </c>
      <c r="C17" s="94">
        <v>368637.16200000001</v>
      </c>
      <c r="D17" s="100">
        <v>1665596.5379999999</v>
      </c>
      <c r="E17" s="41"/>
      <c r="F17" s="100">
        <v>31962.401999999998</v>
      </c>
      <c r="G17" s="94">
        <v>5283.2929999999997</v>
      </c>
      <c r="H17" s="100">
        <v>26679.109</v>
      </c>
      <c r="J17" s="122">
        <v>6349</v>
      </c>
      <c r="K17" s="123">
        <v>2064</v>
      </c>
      <c r="L17" s="122">
        <v>4285</v>
      </c>
    </row>
    <row r="18" spans="1:12" ht="16.5" customHeight="1" x14ac:dyDescent="0.3">
      <c r="A18" s="46" t="s">
        <v>233</v>
      </c>
      <c r="B18" s="6">
        <v>7931.3</v>
      </c>
      <c r="C18" s="102">
        <v>4947.7120000000004</v>
      </c>
      <c r="D18" s="6">
        <v>2983.5880000000002</v>
      </c>
      <c r="E18" s="41"/>
      <c r="F18" s="6">
        <v>104.018</v>
      </c>
      <c r="G18" s="102">
        <v>104.018</v>
      </c>
      <c r="H18" s="6">
        <v>0</v>
      </c>
      <c r="J18" s="78">
        <v>182</v>
      </c>
      <c r="K18" s="124">
        <v>176</v>
      </c>
      <c r="L18" s="78">
        <v>6</v>
      </c>
    </row>
    <row r="19" spans="1:12" ht="16.5" customHeight="1" x14ac:dyDescent="0.3">
      <c r="A19" s="46" t="s">
        <v>234</v>
      </c>
      <c r="B19" s="100">
        <v>6200769.0963731902</v>
      </c>
      <c r="C19" s="94">
        <v>489465.93241291802</v>
      </c>
      <c r="D19" s="100">
        <v>5711303.1639602697</v>
      </c>
      <c r="E19" s="41"/>
      <c r="F19" s="100">
        <v>104645.70912533101</v>
      </c>
      <c r="G19" s="94">
        <v>1286.4964024230601</v>
      </c>
      <c r="H19" s="100">
        <v>103359.21272290801</v>
      </c>
      <c r="J19" s="122">
        <v>583</v>
      </c>
      <c r="K19" s="123">
        <v>28</v>
      </c>
      <c r="L19" s="122">
        <v>555</v>
      </c>
    </row>
    <row r="20" spans="1:12" ht="16.5" customHeight="1" x14ac:dyDescent="0.3">
      <c r="A20" s="46" t="s">
        <v>235</v>
      </c>
      <c r="B20" s="6">
        <v>2416380.93500352</v>
      </c>
      <c r="C20" s="102">
        <v>1824529.23662227</v>
      </c>
      <c r="D20" s="6">
        <v>591851.69838125003</v>
      </c>
      <c r="E20" s="41"/>
      <c r="F20" s="6">
        <v>53942.090729731201</v>
      </c>
      <c r="G20" s="102">
        <v>28418.661344094799</v>
      </c>
      <c r="H20" s="6">
        <v>25523.429385636398</v>
      </c>
      <c r="J20" s="78">
        <v>6882</v>
      </c>
      <c r="K20" s="124">
        <v>4292</v>
      </c>
      <c r="L20" s="78">
        <v>2590</v>
      </c>
    </row>
    <row r="21" spans="1:12" ht="16.5" customHeight="1" x14ac:dyDescent="0.3">
      <c r="A21" s="46" t="s">
        <v>236</v>
      </c>
      <c r="B21" s="100">
        <v>316497.11</v>
      </c>
      <c r="C21" s="94">
        <v>255543.06</v>
      </c>
      <c r="D21" s="100">
        <v>60954.05</v>
      </c>
      <c r="E21" s="41"/>
      <c r="F21" s="100">
        <v>2922.0299999999902</v>
      </c>
      <c r="G21" s="94">
        <v>3003.03999999999</v>
      </c>
      <c r="H21" s="100">
        <v>-81.010000000000005</v>
      </c>
      <c r="J21" s="122">
        <v>1778</v>
      </c>
      <c r="K21" s="123">
        <v>1082</v>
      </c>
      <c r="L21" s="122">
        <v>696</v>
      </c>
    </row>
    <row r="22" spans="1:12" ht="16.5" customHeight="1" x14ac:dyDescent="0.3">
      <c r="A22" s="46" t="s">
        <v>237</v>
      </c>
      <c r="B22" s="6">
        <v>52836.9</v>
      </c>
      <c r="C22" s="102">
        <v>32861.81</v>
      </c>
      <c r="D22" s="6">
        <v>19975.09</v>
      </c>
      <c r="E22" s="41"/>
      <c r="F22" s="6">
        <v>370.33</v>
      </c>
      <c r="G22" s="102">
        <v>177.99</v>
      </c>
      <c r="H22" s="6">
        <v>192.35</v>
      </c>
      <c r="J22" s="78">
        <v>1483</v>
      </c>
      <c r="K22" s="124">
        <v>933</v>
      </c>
      <c r="L22" s="78">
        <v>550</v>
      </c>
    </row>
    <row r="23" spans="1:12" ht="16.5" customHeight="1" x14ac:dyDescent="0.3">
      <c r="A23" s="46" t="s">
        <v>238</v>
      </c>
      <c r="B23" s="100">
        <v>4148898</v>
      </c>
      <c r="C23" s="94">
        <v>3473243</v>
      </c>
      <c r="D23" s="100">
        <v>675655</v>
      </c>
      <c r="E23" s="41"/>
      <c r="F23" s="100">
        <v>76602</v>
      </c>
      <c r="G23" s="94">
        <v>67877</v>
      </c>
      <c r="H23" s="100">
        <v>8725</v>
      </c>
      <c r="J23" s="122">
        <v>14727</v>
      </c>
      <c r="K23" s="123">
        <v>10130</v>
      </c>
      <c r="L23" s="122">
        <v>4597</v>
      </c>
    </row>
    <row r="24" spans="1:12" ht="16.5" customHeight="1" x14ac:dyDescent="0.3">
      <c r="A24" s="46" t="s">
        <v>239</v>
      </c>
      <c r="B24" s="6">
        <v>10714.965085436599</v>
      </c>
      <c r="C24" s="102">
        <v>2707.8516963316501</v>
      </c>
      <c r="D24" s="6">
        <v>8007.1133891049003</v>
      </c>
      <c r="E24" s="41"/>
      <c r="F24" s="6">
        <v>15.18351147169</v>
      </c>
      <c r="G24" s="102">
        <v>41.416884940000003</v>
      </c>
      <c r="H24" s="6">
        <v>-26.233373468309999</v>
      </c>
      <c r="J24" s="78">
        <v>682</v>
      </c>
      <c r="K24" s="124">
        <v>112</v>
      </c>
      <c r="L24" s="78">
        <v>570</v>
      </c>
    </row>
    <row r="25" spans="1:12" ht="16.5" customHeight="1" x14ac:dyDescent="0.3">
      <c r="A25" s="46" t="s">
        <v>240</v>
      </c>
      <c r="B25" s="100">
        <v>822173</v>
      </c>
      <c r="C25" s="94">
        <v>34978</v>
      </c>
      <c r="D25" s="100">
        <v>787195</v>
      </c>
      <c r="E25" s="41"/>
      <c r="F25" s="100">
        <v>-13917</v>
      </c>
      <c r="G25" s="94">
        <v>-635</v>
      </c>
      <c r="H25" s="100">
        <v>-13282</v>
      </c>
      <c r="J25" s="122">
        <v>1813</v>
      </c>
      <c r="K25" s="123">
        <v>100</v>
      </c>
      <c r="L25" s="122">
        <v>1713</v>
      </c>
    </row>
    <row r="26" spans="1:12" ht="16.5" customHeight="1" x14ac:dyDescent="0.3">
      <c r="A26" s="46" t="s">
        <v>241</v>
      </c>
      <c r="B26" s="6">
        <v>1150925</v>
      </c>
      <c r="C26" s="102">
        <v>1150925</v>
      </c>
      <c r="D26" s="6">
        <v>0</v>
      </c>
      <c r="E26" s="41"/>
      <c r="F26" s="6">
        <v>1389</v>
      </c>
      <c r="G26" s="102">
        <v>1389</v>
      </c>
      <c r="H26" s="6">
        <v>0</v>
      </c>
      <c r="J26" s="78">
        <v>737</v>
      </c>
      <c r="K26" s="124">
        <v>737</v>
      </c>
      <c r="L26" s="78">
        <v>0</v>
      </c>
    </row>
    <row r="27" spans="1:12" ht="16.5" customHeight="1" x14ac:dyDescent="0.3">
      <c r="A27" s="46" t="s">
        <v>242</v>
      </c>
      <c r="B27" s="100">
        <v>288115.61200000002</v>
      </c>
      <c r="C27" s="94">
        <v>110154.86900000001</v>
      </c>
      <c r="D27" s="100">
        <v>177960.74299999999</v>
      </c>
      <c r="E27" s="41"/>
      <c r="F27" s="100">
        <v>5660.2380000000003</v>
      </c>
      <c r="G27" s="94">
        <v>3568.3270000000002</v>
      </c>
      <c r="H27" s="100">
        <v>2091.9110000000001</v>
      </c>
      <c r="J27" s="122">
        <v>1095</v>
      </c>
      <c r="K27" s="123">
        <v>327</v>
      </c>
      <c r="L27" s="122">
        <v>768</v>
      </c>
    </row>
    <row r="28" spans="1:12" ht="16.5" customHeight="1" x14ac:dyDescent="0.3">
      <c r="A28" s="46" t="s">
        <v>243</v>
      </c>
      <c r="B28" s="6">
        <v>23181.5635905852</v>
      </c>
      <c r="C28" s="102">
        <v>8992.1592678751804</v>
      </c>
      <c r="D28" s="6">
        <v>14189.404322709999</v>
      </c>
      <c r="E28" s="41"/>
      <c r="F28" s="6">
        <v>181.80686209999999</v>
      </c>
      <c r="G28" s="102">
        <v>270.77492820999998</v>
      </c>
      <c r="H28" s="6">
        <v>-88.968066109999995</v>
      </c>
      <c r="J28" s="78">
        <v>376</v>
      </c>
      <c r="K28" s="124">
        <v>114</v>
      </c>
      <c r="L28" s="78">
        <v>262</v>
      </c>
    </row>
    <row r="29" spans="1:12" ht="16.5" customHeight="1" x14ac:dyDescent="0.3">
      <c r="A29" s="46" t="s">
        <v>244</v>
      </c>
      <c r="B29" s="100">
        <v>42085</v>
      </c>
      <c r="C29" s="94">
        <v>22068</v>
      </c>
      <c r="D29" s="100">
        <v>20017</v>
      </c>
      <c r="E29" s="41"/>
      <c r="F29" s="100">
        <v>-634.9</v>
      </c>
      <c r="G29" s="94">
        <v>-725.8</v>
      </c>
      <c r="H29" s="100">
        <v>90.9</v>
      </c>
      <c r="J29" s="122">
        <v>108</v>
      </c>
      <c r="K29" s="123">
        <v>78</v>
      </c>
      <c r="L29" s="122">
        <v>30</v>
      </c>
    </row>
    <row r="30" spans="1:12" ht="16.5" customHeight="1" x14ac:dyDescent="0.3">
      <c r="A30" s="46" t="s">
        <v>245</v>
      </c>
      <c r="B30" s="6">
        <v>6594.232</v>
      </c>
      <c r="C30" s="102">
        <v>4960.3239999999996</v>
      </c>
      <c r="D30" s="6">
        <v>1633.9079999999999</v>
      </c>
      <c r="E30" s="41"/>
      <c r="F30" s="6">
        <v>71.103999999999999</v>
      </c>
      <c r="G30" s="102">
        <v>92.13</v>
      </c>
      <c r="H30" s="6">
        <v>-21.026</v>
      </c>
      <c r="J30" s="78">
        <v>87</v>
      </c>
      <c r="K30" s="124">
        <v>67</v>
      </c>
      <c r="L30" s="78">
        <v>20</v>
      </c>
    </row>
    <row r="31" spans="1:12" ht="16.5" customHeight="1" x14ac:dyDescent="0.3">
      <c r="A31" s="46" t="s">
        <v>246</v>
      </c>
      <c r="B31" s="100">
        <v>2609.8249000000001</v>
      </c>
      <c r="C31" s="94">
        <v>2609.8249000000001</v>
      </c>
      <c r="D31" s="100">
        <v>0</v>
      </c>
      <c r="E31" s="41"/>
      <c r="F31" s="100">
        <v>29.7317</v>
      </c>
      <c r="G31" s="94">
        <v>29.7317</v>
      </c>
      <c r="H31" s="100">
        <v>0</v>
      </c>
      <c r="J31" s="122">
        <v>100</v>
      </c>
      <c r="K31" s="123">
        <v>100</v>
      </c>
      <c r="L31" s="122">
        <v>0</v>
      </c>
    </row>
    <row r="32" spans="1:12" ht="16.5" customHeight="1" x14ac:dyDescent="0.3">
      <c r="A32" s="46" t="s">
        <v>247</v>
      </c>
      <c r="B32" s="6">
        <v>300810</v>
      </c>
      <c r="C32" s="102">
        <v>232562</v>
      </c>
      <c r="D32" s="6">
        <v>68248</v>
      </c>
      <c r="E32" s="41"/>
      <c r="F32" s="6">
        <v>8884</v>
      </c>
      <c r="G32" s="102">
        <v>10091</v>
      </c>
      <c r="H32" s="6">
        <v>-1207</v>
      </c>
      <c r="J32" s="78">
        <v>2526</v>
      </c>
      <c r="K32" s="124">
        <v>1850</v>
      </c>
      <c r="L32" s="78">
        <v>676</v>
      </c>
    </row>
    <row r="33" spans="1:12" ht="16.5" customHeight="1" x14ac:dyDescent="0.3">
      <c r="A33" s="46" t="s">
        <v>248</v>
      </c>
      <c r="B33" s="100">
        <v>3334193</v>
      </c>
      <c r="C33" s="94">
        <v>3120163</v>
      </c>
      <c r="D33" s="100">
        <v>214030</v>
      </c>
      <c r="E33" s="41"/>
      <c r="F33" s="100">
        <v>10300</v>
      </c>
      <c r="G33" s="94">
        <v>6893</v>
      </c>
      <c r="H33" s="100">
        <v>3407</v>
      </c>
      <c r="J33" s="122">
        <v>602</v>
      </c>
      <c r="K33" s="123">
        <v>501</v>
      </c>
      <c r="L33" s="122">
        <v>101</v>
      </c>
    </row>
    <row r="34" spans="1:12" ht="16.5" customHeight="1" x14ac:dyDescent="0.3">
      <c r="A34" s="46" t="s">
        <v>249</v>
      </c>
      <c r="B34" s="6">
        <v>647375.13660494005</v>
      </c>
      <c r="C34" s="102">
        <v>528078.23529364099</v>
      </c>
      <c r="D34" s="6">
        <v>119296.90131129901</v>
      </c>
      <c r="E34" s="41"/>
      <c r="F34" s="6">
        <v>12335.5315424484</v>
      </c>
      <c r="G34" s="102">
        <v>10915.6858530152</v>
      </c>
      <c r="H34" s="6">
        <v>1419.84568943317</v>
      </c>
      <c r="J34" s="78">
        <v>1097</v>
      </c>
      <c r="K34" s="124">
        <v>924</v>
      </c>
      <c r="L34" s="78">
        <v>173</v>
      </c>
    </row>
    <row r="35" spans="1:12" ht="16.5" customHeight="1" x14ac:dyDescent="0.3">
      <c r="A35" s="46" t="s">
        <v>250</v>
      </c>
      <c r="B35" s="100">
        <v>122690.6610715</v>
      </c>
      <c r="C35" s="94">
        <v>54304.235319699997</v>
      </c>
      <c r="D35" s="100">
        <v>68386.425751799994</v>
      </c>
      <c r="E35" s="41"/>
      <c r="F35" s="100">
        <v>2851.6593709192998</v>
      </c>
      <c r="G35" s="94">
        <v>2819.7078175368902</v>
      </c>
      <c r="H35" s="100">
        <v>31.951553382411799</v>
      </c>
      <c r="J35" s="122">
        <v>451</v>
      </c>
      <c r="K35" s="123">
        <v>393</v>
      </c>
      <c r="L35" s="122">
        <v>58</v>
      </c>
    </row>
    <row r="36" spans="1:12" ht="16.5" customHeight="1" x14ac:dyDescent="0.3">
      <c r="A36" s="46" t="s">
        <v>251</v>
      </c>
      <c r="B36" s="6">
        <v>1407248.9680000001</v>
      </c>
      <c r="C36" s="102">
        <v>1042578.427</v>
      </c>
      <c r="D36" s="6">
        <v>364670.54090000002</v>
      </c>
      <c r="E36" s="41"/>
      <c r="F36" s="6">
        <v>8781.9316999999992</v>
      </c>
      <c r="G36" s="102">
        <v>6449.6818999999996</v>
      </c>
      <c r="H36" s="6">
        <v>2332.2498000000001</v>
      </c>
      <c r="J36" s="78">
        <v>3116</v>
      </c>
      <c r="K36" s="124">
        <v>2118</v>
      </c>
      <c r="L36" s="78">
        <v>998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60780</v>
      </c>
      <c r="K37" s="126">
        <v>32343</v>
      </c>
      <c r="L37" s="125">
        <v>28437</v>
      </c>
    </row>
    <row r="38" spans="1:12" ht="16.5" customHeight="1" x14ac:dyDescent="0.25">
      <c r="E38" s="41"/>
    </row>
  </sheetData>
  <sheetProtection algorithmName="SHA-512" hashValue="Aj/jBJiCx9XuHw4jH38CXQA2RZ0dXPKms88Fq/RJ4oy+BcZ6sUAbKho1VfMrBeKSDcF96jX14LWgPZfipP3BFw==" saltValue="8TVRNnkiNejgb63oYpKBAg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9"/>
  <sheetViews>
    <sheetView showGridLines="0" showZeros="0" zoomScale="85" zoomScaleNormal="85" workbookViewId="0">
      <selection activeCell="D20" sqref="D2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Contents'!B8</f>
        <v>Table 1.2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2018:Q1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224</v>
      </c>
      <c r="B9" s="122">
        <v>1419.8382626340001</v>
      </c>
      <c r="C9" s="123">
        <v>1419.8382626340001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225</v>
      </c>
      <c r="B10" s="156">
        <v>16.149999999999999</v>
      </c>
      <c r="C10" s="157">
        <v>16.149999999999999</v>
      </c>
      <c r="D10" s="156">
        <v>0</v>
      </c>
      <c r="E10" s="108"/>
      <c r="F10" s="156">
        <v>0.7</v>
      </c>
      <c r="G10" s="157">
        <v>0.7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230</v>
      </c>
      <c r="B15" s="122">
        <v>264.98858150000001</v>
      </c>
      <c r="C15" s="123">
        <v>264.98858150000001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156">
        <v>67142</v>
      </c>
      <c r="C16" s="157">
        <v>67142</v>
      </c>
      <c r="D16" s="156">
        <v>0</v>
      </c>
      <c r="E16" s="108"/>
      <c r="F16" s="156">
        <v>-13541</v>
      </c>
      <c r="G16" s="157">
        <v>-13541</v>
      </c>
      <c r="H16" s="156">
        <v>0</v>
      </c>
      <c r="I16" s="155"/>
      <c r="J16" s="156">
        <v>201</v>
      </c>
      <c r="K16" s="157">
        <v>201</v>
      </c>
      <c r="L16" s="156">
        <v>0</v>
      </c>
    </row>
    <row r="17" spans="1:12" ht="16.5" customHeight="1" x14ac:dyDescent="0.3">
      <c r="A17" s="46" t="s">
        <v>232</v>
      </c>
      <c r="B17" s="122">
        <v>54680.764999999999</v>
      </c>
      <c r="C17" s="123">
        <v>54680.764999999999</v>
      </c>
      <c r="D17" s="122">
        <v>0</v>
      </c>
      <c r="E17" s="108"/>
      <c r="F17" s="122">
        <v>1619.2</v>
      </c>
      <c r="G17" s="123">
        <v>1619.2</v>
      </c>
      <c r="H17" s="122">
        <v>0</v>
      </c>
      <c r="I17" s="101"/>
      <c r="J17" s="122">
        <v>110</v>
      </c>
      <c r="K17" s="123">
        <v>110</v>
      </c>
      <c r="L17" s="122">
        <v>0</v>
      </c>
    </row>
    <row r="18" spans="1:12" ht="16.5" customHeight="1" x14ac:dyDescent="0.3">
      <c r="A18" s="46" t="s">
        <v>233</v>
      </c>
      <c r="B18" s="156">
        <v>12.819000000000001</v>
      </c>
      <c r="C18" s="157">
        <v>12.819000000000001</v>
      </c>
      <c r="D18" s="156">
        <v>0</v>
      </c>
      <c r="E18" s="108"/>
      <c r="F18" s="156">
        <v>0.22800000000000001</v>
      </c>
      <c r="G18" s="157">
        <v>0.22800000000000001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234</v>
      </c>
      <c r="B19" s="122">
        <v>5.31</v>
      </c>
      <c r="C19" s="123">
        <v>0</v>
      </c>
      <c r="D19" s="122">
        <v>5.31</v>
      </c>
      <c r="E19" s="108"/>
      <c r="F19" s="122">
        <v>0.12</v>
      </c>
      <c r="G19" s="123">
        <v>0</v>
      </c>
      <c r="H19" s="122">
        <v>0.12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156">
        <v>356132.42150512</v>
      </c>
      <c r="C20" s="157">
        <v>356132.42150512</v>
      </c>
      <c r="D20" s="156">
        <v>0</v>
      </c>
      <c r="E20" s="108"/>
      <c r="F20" s="156">
        <v>12373.7562926912</v>
      </c>
      <c r="G20" s="157">
        <v>12373.7562926912</v>
      </c>
      <c r="H20" s="156">
        <v>0</v>
      </c>
      <c r="I20" s="155"/>
      <c r="J20" s="156">
        <v>697</v>
      </c>
      <c r="K20" s="157">
        <v>697</v>
      </c>
      <c r="L20" s="156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238</v>
      </c>
      <c r="B23" s="122">
        <v>143929</v>
      </c>
      <c r="C23" s="123">
        <v>143929</v>
      </c>
      <c r="D23" s="122">
        <v>0</v>
      </c>
      <c r="E23" s="108"/>
      <c r="F23" s="122">
        <v>22404</v>
      </c>
      <c r="G23" s="123">
        <v>22404</v>
      </c>
      <c r="H23" s="122">
        <v>0</v>
      </c>
      <c r="I23" s="101"/>
      <c r="J23" s="122">
        <v>500</v>
      </c>
      <c r="K23" s="123">
        <v>500</v>
      </c>
      <c r="L23" s="122">
        <v>0</v>
      </c>
    </row>
    <row r="24" spans="1:12" ht="16.5" customHeight="1" x14ac:dyDescent="0.3">
      <c r="A24" s="46" t="s">
        <v>239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240</v>
      </c>
      <c r="B25" s="122">
        <v>1642</v>
      </c>
      <c r="C25" s="123">
        <v>1511</v>
      </c>
      <c r="D25" s="122">
        <v>131</v>
      </c>
      <c r="E25" s="108"/>
      <c r="F25" s="122">
        <v>186</v>
      </c>
      <c r="G25" s="123">
        <v>174</v>
      </c>
      <c r="H25" s="122">
        <v>12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244</v>
      </c>
      <c r="B29" s="122">
        <v>0.86</v>
      </c>
      <c r="C29" s="123">
        <v>0.86</v>
      </c>
      <c r="D29" s="122">
        <v>0</v>
      </c>
      <c r="E29" s="108"/>
      <c r="F29" s="122">
        <v>-0.04</v>
      </c>
      <c r="G29" s="123">
        <v>-0.04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156">
        <v>337</v>
      </c>
      <c r="C32" s="157">
        <v>337</v>
      </c>
      <c r="D32" s="156">
        <v>0</v>
      </c>
      <c r="E32" s="108"/>
      <c r="F32" s="156">
        <v>-2</v>
      </c>
      <c r="G32" s="157">
        <v>-2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248</v>
      </c>
      <c r="B33" s="122">
        <v>3112.9300000000003</v>
      </c>
      <c r="C33" s="123">
        <v>2862.15</v>
      </c>
      <c r="D33" s="122">
        <v>250.78</v>
      </c>
      <c r="E33" s="108"/>
      <c r="F33" s="122">
        <v>86.75</v>
      </c>
      <c r="G33" s="123">
        <v>34</v>
      </c>
      <c r="H33" s="122">
        <v>52.75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249</v>
      </c>
      <c r="B34" s="156">
        <v>13315.5</v>
      </c>
      <c r="C34" s="157">
        <v>4065.95</v>
      </c>
      <c r="D34" s="156">
        <v>9249.5499999999993</v>
      </c>
      <c r="E34" s="108"/>
      <c r="F34" s="156">
        <v>310.44</v>
      </c>
      <c r="G34" s="157">
        <v>308.66000000000003</v>
      </c>
      <c r="H34" s="156">
        <v>1.78</v>
      </c>
      <c r="I34" s="155"/>
      <c r="J34" s="156">
        <v>31</v>
      </c>
      <c r="K34" s="157">
        <v>21</v>
      </c>
      <c r="L34" s="156">
        <v>10</v>
      </c>
    </row>
    <row r="35" spans="1:12" ht="16.5" customHeight="1" x14ac:dyDescent="0.3">
      <c r="A35" s="46" t="s">
        <v>250</v>
      </c>
      <c r="B35" s="122">
        <v>62.9</v>
      </c>
      <c r="C35" s="123">
        <v>31.45</v>
      </c>
      <c r="D35" s="122">
        <v>31.45</v>
      </c>
      <c r="E35" s="108"/>
      <c r="F35" s="122">
        <v>-1.72</v>
      </c>
      <c r="G35" s="123">
        <v>-0.86</v>
      </c>
      <c r="H35" s="122">
        <v>-0.86</v>
      </c>
      <c r="I35" s="101"/>
      <c r="J35" s="122">
        <v>25</v>
      </c>
      <c r="K35" s="123">
        <v>16</v>
      </c>
      <c r="L35" s="122">
        <v>9</v>
      </c>
    </row>
    <row r="36" spans="1:12" ht="16.5" customHeight="1" x14ac:dyDescent="0.3">
      <c r="A36" s="46" t="s">
        <v>251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642074.48234925396</v>
      </c>
      <c r="C37" s="126">
        <v>632406.39234925399</v>
      </c>
      <c r="D37" s="125">
        <v>9668.09</v>
      </c>
      <c r="E37" s="109"/>
      <c r="F37" s="125">
        <v>23436.4342926912</v>
      </c>
      <c r="G37" s="126">
        <v>23370.644292691199</v>
      </c>
      <c r="H37" s="125">
        <v>65.789999999999907</v>
      </c>
      <c r="I37" s="154"/>
      <c r="J37" s="125">
        <v>1613</v>
      </c>
      <c r="K37" s="126">
        <v>1588</v>
      </c>
      <c r="L37" s="125">
        <v>25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1CBErWc6V+4DhRs18DS3tp9E893JHOL7hZKXdvpNseCyJ3r0ZVB87ALZORKip29iQ7o/VSPTH8tKko/Xu0Vztw==" saltValue="hBxXyFXrEB0wq7piXadJWQ==" spinCount="100000" sheet="1" objects="1" scenarios="1"/>
  <mergeCells count="1">
    <mergeCell ref="A1:B1"/>
  </mergeCells>
  <conditionalFormatting sqref="B8:H9">
    <cfRule type="cellIs" dxfId="486" priority="25" operator="between">
      <formula>0</formula>
      <formula>0.1</formula>
    </cfRule>
    <cfRule type="cellIs" dxfId="485" priority="26" operator="lessThan">
      <formula>0</formula>
    </cfRule>
    <cfRule type="cellIs" dxfId="484" priority="27" operator="greaterThanOrEqual">
      <formula>0.1</formula>
    </cfRule>
  </conditionalFormatting>
  <conditionalFormatting sqref="A1:XFD6 A38:XFD1048576 A7 E7 I7 M7:XFD37 B8:I9">
    <cfRule type="cellIs" dxfId="483" priority="24" operator="between">
      <formula>-0.1</formula>
      <formula>0</formula>
    </cfRule>
  </conditionalFormatting>
  <conditionalFormatting sqref="B7:D7">
    <cfRule type="cellIs" dxfId="482" priority="20" operator="between">
      <formula>-0.1</formula>
      <formula>0</formula>
    </cfRule>
  </conditionalFormatting>
  <conditionalFormatting sqref="F7:H7">
    <cfRule type="cellIs" dxfId="481" priority="19" operator="between">
      <formula>-0.1</formula>
      <formula>0</formula>
    </cfRule>
  </conditionalFormatting>
  <conditionalFormatting sqref="J7:L7">
    <cfRule type="cellIs" dxfId="480" priority="18" operator="between">
      <formula>-0.1</formula>
      <formula>0</formula>
    </cfRule>
  </conditionalFormatting>
  <conditionalFormatting sqref="A8:A37">
    <cfRule type="cellIs" dxfId="479" priority="1" operator="between">
      <formula>-0.1</formula>
      <formula>0</formula>
    </cfRule>
  </conditionalFormatting>
  <conditionalFormatting sqref="B10:H36">
    <cfRule type="cellIs" dxfId="478" priority="15" operator="between">
      <formula>0</formula>
      <formula>0.1</formula>
    </cfRule>
    <cfRule type="cellIs" dxfId="477" priority="16" operator="lessThan">
      <formula>0</formula>
    </cfRule>
    <cfRule type="cellIs" dxfId="476" priority="17" operator="greaterThanOrEqual">
      <formula>0.1</formula>
    </cfRule>
  </conditionalFormatting>
  <conditionalFormatting sqref="B10:I36">
    <cfRule type="cellIs" dxfId="475" priority="14" operator="between">
      <formula>-0.1</formula>
      <formula>0</formula>
    </cfRule>
  </conditionalFormatting>
  <conditionalFormatting sqref="F37:H37">
    <cfRule type="cellIs" dxfId="474" priority="2" operator="between">
      <formula>-0.1</formula>
      <formula>0</formula>
    </cfRule>
  </conditionalFormatting>
  <conditionalFormatting sqref="E37">
    <cfRule type="cellIs" dxfId="473" priority="11" operator="between">
      <formula>0</formula>
      <formula>0.1</formula>
    </cfRule>
    <cfRule type="cellIs" dxfId="472" priority="12" operator="lessThan">
      <formula>0</formula>
    </cfRule>
    <cfRule type="cellIs" dxfId="471" priority="13" operator="greaterThanOrEqual">
      <formula>0.1</formula>
    </cfRule>
  </conditionalFormatting>
  <conditionalFormatting sqref="E37 I37">
    <cfRule type="cellIs" dxfId="470" priority="10" operator="between">
      <formula>-0.1</formula>
      <formula>0</formula>
    </cfRule>
  </conditionalFormatting>
  <conditionalFormatting sqref="B37:D37">
    <cfRule type="cellIs" dxfId="469" priority="7" operator="between">
      <formula>0</formula>
      <formula>0.1</formula>
    </cfRule>
    <cfRule type="cellIs" dxfId="468" priority="8" operator="lessThan">
      <formula>0</formula>
    </cfRule>
    <cfRule type="cellIs" dxfId="467" priority="9" operator="greaterThanOrEqual">
      <formula>0.1</formula>
    </cfRule>
  </conditionalFormatting>
  <conditionalFormatting sqref="B37:D37">
    <cfRule type="cellIs" dxfId="466" priority="6" operator="between">
      <formula>-0.1</formula>
      <formula>0</formula>
    </cfRule>
  </conditionalFormatting>
  <conditionalFormatting sqref="F37:H37">
    <cfRule type="cellIs" dxfId="465" priority="3" operator="between">
      <formula>0</formula>
      <formula>0.1</formula>
    </cfRule>
    <cfRule type="cellIs" dxfId="464" priority="4" operator="lessThan">
      <formula>0</formula>
    </cfRule>
    <cfRule type="cellIs" dxfId="463" priority="5" operator="greaterThanOrEqual">
      <formula>0.1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activeCell="L37" sqref="L3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Contents'!C8</f>
        <v>Table 2.2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2018:Q1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224</v>
      </c>
      <c r="B9" s="122">
        <v>1419.8382626340001</v>
      </c>
      <c r="C9" s="123">
        <v>1419.8382626340001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225</v>
      </c>
      <c r="B10" s="78">
        <v>16.149999999999999</v>
      </c>
      <c r="C10" s="124">
        <v>16.149999999999999</v>
      </c>
      <c r="D10" s="78">
        <v>0</v>
      </c>
      <c r="E10" s="108"/>
      <c r="F10" s="78">
        <v>1.369585453</v>
      </c>
      <c r="G10" s="124">
        <v>1.369585453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229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230</v>
      </c>
      <c r="B15" s="122">
        <v>264.98858150000001</v>
      </c>
      <c r="C15" s="123">
        <v>264.98858150000001</v>
      </c>
      <c r="D15" s="122">
        <v>0</v>
      </c>
      <c r="E15" s="108"/>
      <c r="F15" s="122">
        <v>0</v>
      </c>
      <c r="G15" s="123">
        <v>0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231</v>
      </c>
      <c r="B16" s="78">
        <v>67142</v>
      </c>
      <c r="C16" s="124">
        <v>67142</v>
      </c>
      <c r="D16" s="78">
        <v>0</v>
      </c>
      <c r="E16" s="108"/>
      <c r="F16" s="78">
        <v>-13541</v>
      </c>
      <c r="G16" s="124">
        <v>-13541</v>
      </c>
      <c r="H16" s="78">
        <v>0</v>
      </c>
      <c r="I16" s="101"/>
      <c r="J16" s="78">
        <v>201</v>
      </c>
      <c r="K16" s="124">
        <v>201</v>
      </c>
      <c r="L16" s="78">
        <v>0</v>
      </c>
    </row>
    <row r="17" spans="1:12" ht="16.5" customHeight="1" x14ac:dyDescent="0.3">
      <c r="A17" s="46" t="s">
        <v>232</v>
      </c>
      <c r="B17" s="122">
        <v>54680.764999999999</v>
      </c>
      <c r="C17" s="123">
        <v>54680.764999999999</v>
      </c>
      <c r="D17" s="122">
        <v>0</v>
      </c>
      <c r="E17" s="108"/>
      <c r="F17" s="122">
        <v>1619.2</v>
      </c>
      <c r="G17" s="123">
        <v>1619.2</v>
      </c>
      <c r="H17" s="122">
        <v>0</v>
      </c>
      <c r="I17" s="101"/>
      <c r="J17" s="122">
        <v>110</v>
      </c>
      <c r="K17" s="123">
        <v>110</v>
      </c>
      <c r="L17" s="122">
        <v>0</v>
      </c>
    </row>
    <row r="18" spans="1:12" ht="16.5" customHeight="1" x14ac:dyDescent="0.3">
      <c r="A18" s="46" t="s">
        <v>233</v>
      </c>
      <c r="B18" s="78">
        <v>12.819000000000001</v>
      </c>
      <c r="C18" s="124">
        <v>12.819000000000001</v>
      </c>
      <c r="D18" s="78">
        <v>0</v>
      </c>
      <c r="E18" s="108"/>
      <c r="F18" s="78">
        <v>0.22800000000000001</v>
      </c>
      <c r="G18" s="124">
        <v>0.22800000000000001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234</v>
      </c>
      <c r="B19" s="122">
        <v>5.31</v>
      </c>
      <c r="C19" s="123">
        <v>0</v>
      </c>
      <c r="D19" s="122">
        <v>5.31</v>
      </c>
      <c r="E19" s="108"/>
      <c r="F19" s="122">
        <v>38</v>
      </c>
      <c r="G19" s="123">
        <v>0</v>
      </c>
      <c r="H19" s="122">
        <v>38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235</v>
      </c>
      <c r="B20" s="78">
        <v>356132.42150512</v>
      </c>
      <c r="C20" s="124">
        <v>356132.42150512</v>
      </c>
      <c r="D20" s="78">
        <v>0</v>
      </c>
      <c r="E20" s="108"/>
      <c r="F20" s="78">
        <v>12373.7562926912</v>
      </c>
      <c r="G20" s="124">
        <v>12373.7562926912</v>
      </c>
      <c r="H20" s="78">
        <v>0</v>
      </c>
      <c r="I20" s="101"/>
      <c r="J20" s="78">
        <v>697</v>
      </c>
      <c r="K20" s="124">
        <v>697</v>
      </c>
      <c r="L20" s="78">
        <v>0</v>
      </c>
    </row>
    <row r="21" spans="1:12" ht="16.5" customHeight="1" x14ac:dyDescent="0.3">
      <c r="A21" s="46" t="s">
        <v>236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237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238</v>
      </c>
      <c r="B23" s="122">
        <v>143929</v>
      </c>
      <c r="C23" s="123">
        <v>143929</v>
      </c>
      <c r="D23" s="122">
        <v>0</v>
      </c>
      <c r="E23" s="108"/>
      <c r="F23" s="122">
        <v>22404</v>
      </c>
      <c r="G23" s="123">
        <v>22404</v>
      </c>
      <c r="H23" s="122">
        <v>0</v>
      </c>
      <c r="I23" s="101"/>
      <c r="J23" s="122">
        <v>500</v>
      </c>
      <c r="K23" s="123">
        <v>500</v>
      </c>
      <c r="L23" s="122">
        <v>0</v>
      </c>
    </row>
    <row r="24" spans="1:12" ht="16.5" customHeight="1" x14ac:dyDescent="0.3">
      <c r="A24" s="46" t="s">
        <v>239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240</v>
      </c>
      <c r="B25" s="122">
        <v>1642</v>
      </c>
      <c r="C25" s="123">
        <v>1511</v>
      </c>
      <c r="D25" s="122">
        <v>131</v>
      </c>
      <c r="E25" s="108"/>
      <c r="F25" s="122">
        <v>186</v>
      </c>
      <c r="G25" s="123">
        <v>174</v>
      </c>
      <c r="H25" s="122">
        <v>12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243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244</v>
      </c>
      <c r="B29" s="122">
        <v>0.86</v>
      </c>
      <c r="C29" s="123">
        <v>0.86</v>
      </c>
      <c r="D29" s="122">
        <v>0</v>
      </c>
      <c r="E29" s="108"/>
      <c r="F29" s="122">
        <v>-0.2</v>
      </c>
      <c r="G29" s="123">
        <v>-0.2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247</v>
      </c>
      <c r="B32" s="78">
        <v>337</v>
      </c>
      <c r="C32" s="124">
        <v>337</v>
      </c>
      <c r="D32" s="78">
        <v>0</v>
      </c>
      <c r="E32" s="108"/>
      <c r="F32" s="78">
        <v>-2</v>
      </c>
      <c r="G32" s="124">
        <v>-2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248</v>
      </c>
      <c r="B33" s="122">
        <v>3112.9300000000003</v>
      </c>
      <c r="C33" s="123">
        <v>2862.15</v>
      </c>
      <c r="D33" s="122">
        <v>250.78</v>
      </c>
      <c r="E33" s="108"/>
      <c r="F33" s="122">
        <v>865</v>
      </c>
      <c r="G33" s="123">
        <v>339</v>
      </c>
      <c r="H33" s="122">
        <v>526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249</v>
      </c>
      <c r="B34" s="78">
        <v>13315.5</v>
      </c>
      <c r="C34" s="124">
        <v>4065.95</v>
      </c>
      <c r="D34" s="78">
        <v>9249.5499999999993</v>
      </c>
      <c r="E34" s="108"/>
      <c r="F34" s="78">
        <v>361.75601054078203</v>
      </c>
      <c r="G34" s="124">
        <v>359.68102811221701</v>
      </c>
      <c r="H34" s="78">
        <v>2.0749824285649998</v>
      </c>
      <c r="I34" s="101"/>
      <c r="J34" s="78">
        <v>31</v>
      </c>
      <c r="K34" s="124">
        <v>21</v>
      </c>
      <c r="L34" s="78">
        <v>10</v>
      </c>
    </row>
    <row r="35" spans="1:12" ht="16.5" customHeight="1" x14ac:dyDescent="0.3">
      <c r="A35" s="46" t="s">
        <v>250</v>
      </c>
      <c r="B35" s="122">
        <v>62.9</v>
      </c>
      <c r="C35" s="123">
        <v>31.45</v>
      </c>
      <c r="D35" s="122">
        <v>31.45</v>
      </c>
      <c r="E35" s="108"/>
      <c r="F35" s="122">
        <v>-8.0321884479999994</v>
      </c>
      <c r="G35" s="123">
        <v>-4.0160942239999997</v>
      </c>
      <c r="H35" s="122">
        <v>-4.0160942239999997</v>
      </c>
      <c r="I35" s="101"/>
      <c r="J35" s="122">
        <v>25</v>
      </c>
      <c r="K35" s="123">
        <v>16</v>
      </c>
      <c r="L35" s="122">
        <v>9</v>
      </c>
    </row>
    <row r="36" spans="1:12" ht="16.5" customHeight="1" x14ac:dyDescent="0.3">
      <c r="A36" s="46" t="s">
        <v>251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1613</v>
      </c>
      <c r="K37" s="126">
        <v>1588</v>
      </c>
      <c r="L37" s="125">
        <v>25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1KbpU8G+zGYrecQGd3zyyk3IJMN9/spsEuGmdYtnFaVgdPnYHXd9djZbOJLIgbwFBQMOLilLnLYrRFL+kxgDwg==" saltValue="rggkmuVRMFC4g2AzYFQvpg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activeCell="L37" sqref="L3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Contents'!C9</f>
        <v>Table 2.3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2018:Q1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78">
        <v>29904.870999999999</v>
      </c>
      <c r="C8" s="124">
        <v>15997.083000000001</v>
      </c>
      <c r="D8" s="78">
        <v>13907.788</v>
      </c>
      <c r="E8" s="108"/>
      <c r="F8" s="78">
        <v>-119.46600000000001</v>
      </c>
      <c r="G8" s="124">
        <v>178.27600000000001</v>
      </c>
      <c r="H8" s="78">
        <v>-297.74200000000002</v>
      </c>
      <c r="I8" s="101"/>
      <c r="J8" s="78">
        <v>413</v>
      </c>
      <c r="K8" s="124">
        <v>218</v>
      </c>
      <c r="L8" s="78">
        <v>195</v>
      </c>
    </row>
    <row r="9" spans="1:12" ht="16.5" customHeight="1" x14ac:dyDescent="0.3">
      <c r="A9" s="46" t="s">
        <v>224</v>
      </c>
      <c r="B9" s="122">
        <v>63981.010170792004</v>
      </c>
      <c r="C9" s="123">
        <v>56962.905750498001</v>
      </c>
      <c r="D9" s="122">
        <v>7018.1044202940002</v>
      </c>
      <c r="E9" s="108"/>
      <c r="F9" s="122">
        <v>0</v>
      </c>
      <c r="G9" s="123">
        <v>0</v>
      </c>
      <c r="H9" s="122">
        <v>0</v>
      </c>
      <c r="I9" s="101"/>
      <c r="J9" s="122">
        <v>228</v>
      </c>
      <c r="K9" s="123">
        <v>186</v>
      </c>
      <c r="L9" s="122">
        <v>42</v>
      </c>
    </row>
    <row r="10" spans="1:12" ht="16.5" customHeight="1" x14ac:dyDescent="0.3">
      <c r="A10" s="46" t="s">
        <v>225</v>
      </c>
      <c r="B10" s="78">
        <v>5.7519999999999998</v>
      </c>
      <c r="C10" s="124">
        <v>5.7519999999999998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228</v>
      </c>
      <c r="B13" s="122">
        <v>25234.974999999999</v>
      </c>
      <c r="C13" s="123">
        <v>25234.974999999999</v>
      </c>
      <c r="D13" s="122">
        <v>0</v>
      </c>
      <c r="E13" s="108"/>
      <c r="F13" s="122">
        <v>872.13399509999999</v>
      </c>
      <c r="G13" s="123">
        <v>872.13399509999999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78">
        <v>230466.908</v>
      </c>
      <c r="C14" s="124">
        <v>60758.095999999998</v>
      </c>
      <c r="D14" s="78">
        <v>169708.81200000001</v>
      </c>
      <c r="E14" s="108"/>
      <c r="F14" s="78">
        <v>4199.8609999999999</v>
      </c>
      <c r="G14" s="124">
        <v>3223.3910000000001</v>
      </c>
      <c r="H14" s="78">
        <v>976.47</v>
      </c>
      <c r="I14" s="101"/>
      <c r="J14" s="78">
        <v>123</v>
      </c>
      <c r="K14" s="124">
        <v>55</v>
      </c>
      <c r="L14" s="78">
        <v>68</v>
      </c>
    </row>
    <row r="15" spans="1:12" ht="16.5" customHeight="1" x14ac:dyDescent="0.3">
      <c r="A15" s="46" t="s">
        <v>230</v>
      </c>
      <c r="B15" s="122">
        <v>23109.527069</v>
      </c>
      <c r="C15" s="123">
        <v>20662.462179999999</v>
      </c>
      <c r="D15" s="122">
        <v>2447.0648890000002</v>
      </c>
      <c r="E15" s="108"/>
      <c r="F15" s="122">
        <v>-92.822505899999996</v>
      </c>
      <c r="G15" s="123">
        <v>105.75188110000001</v>
      </c>
      <c r="H15" s="122">
        <v>-198.574387</v>
      </c>
      <c r="I15" s="101"/>
      <c r="J15" s="122">
        <v>90</v>
      </c>
      <c r="K15" s="123">
        <v>64</v>
      </c>
      <c r="L15" s="122">
        <v>26</v>
      </c>
    </row>
    <row r="16" spans="1:12" ht="16.5" customHeight="1" x14ac:dyDescent="0.3">
      <c r="A16" s="46" t="s">
        <v>231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232</v>
      </c>
      <c r="B17" s="122">
        <v>104890.546</v>
      </c>
      <c r="C17" s="123">
        <v>26867.545999999998</v>
      </c>
      <c r="D17" s="122">
        <v>78023</v>
      </c>
      <c r="E17" s="108"/>
      <c r="F17" s="122">
        <v>2454.5079999999998</v>
      </c>
      <c r="G17" s="123">
        <v>424.81099999999998</v>
      </c>
      <c r="H17" s="122">
        <v>2029.6969999999999</v>
      </c>
      <c r="I17" s="101"/>
      <c r="J17" s="122">
        <v>318</v>
      </c>
      <c r="K17" s="123">
        <v>162</v>
      </c>
      <c r="L17" s="122">
        <v>156</v>
      </c>
    </row>
    <row r="18" spans="1:12" ht="16.5" customHeight="1" x14ac:dyDescent="0.3">
      <c r="A18" s="46" t="s">
        <v>233</v>
      </c>
      <c r="B18" s="78">
        <v>420.27600000000001</v>
      </c>
      <c r="C18" s="124">
        <v>420.27600000000001</v>
      </c>
      <c r="D18" s="78">
        <v>0</v>
      </c>
      <c r="E18" s="108"/>
      <c r="F18" s="78">
        <v>-1.601</v>
      </c>
      <c r="G18" s="124">
        <v>-1.601</v>
      </c>
      <c r="H18" s="78">
        <v>0</v>
      </c>
      <c r="I18" s="101"/>
      <c r="J18" s="78">
        <v>28</v>
      </c>
      <c r="K18" s="124">
        <v>28</v>
      </c>
      <c r="L18" s="78">
        <v>0</v>
      </c>
    </row>
    <row r="19" spans="1:12" ht="16.5" customHeight="1" x14ac:dyDescent="0.3">
      <c r="A19" s="46" t="s">
        <v>234</v>
      </c>
      <c r="B19" s="122">
        <v>1261300.9636369699</v>
      </c>
      <c r="C19" s="123">
        <v>0</v>
      </c>
      <c r="D19" s="122">
        <v>1261300.9636369699</v>
      </c>
      <c r="E19" s="108"/>
      <c r="F19" s="122">
        <v>42991.094712173697</v>
      </c>
      <c r="G19" s="123">
        <v>0</v>
      </c>
      <c r="H19" s="122">
        <v>42991.094712173697</v>
      </c>
      <c r="I19" s="101"/>
      <c r="J19" s="122">
        <v>138</v>
      </c>
      <c r="K19" s="123">
        <v>0</v>
      </c>
      <c r="L19" s="122">
        <v>138</v>
      </c>
    </row>
    <row r="20" spans="1:12" ht="16.5" customHeight="1" x14ac:dyDescent="0.3">
      <c r="A20" s="46" t="s">
        <v>235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236</v>
      </c>
      <c r="B21" s="122">
        <v>39236.36</v>
      </c>
      <c r="C21" s="123">
        <v>37086.01</v>
      </c>
      <c r="D21" s="122">
        <v>2150.35</v>
      </c>
      <c r="E21" s="108"/>
      <c r="F21" s="122">
        <v>-1891.69</v>
      </c>
      <c r="G21" s="123">
        <v>-1772.99</v>
      </c>
      <c r="H21" s="122">
        <v>-118.7</v>
      </c>
      <c r="I21" s="101"/>
      <c r="J21" s="122">
        <v>268</v>
      </c>
      <c r="K21" s="123">
        <v>240</v>
      </c>
      <c r="L21" s="122">
        <v>28</v>
      </c>
    </row>
    <row r="22" spans="1:12" ht="16.5" customHeight="1" x14ac:dyDescent="0.3">
      <c r="A22" s="46" t="s">
        <v>237</v>
      </c>
      <c r="B22" s="78">
        <v>505.8</v>
      </c>
      <c r="C22" s="124">
        <v>283.37</v>
      </c>
      <c r="D22" s="78">
        <v>222.43</v>
      </c>
      <c r="E22" s="108"/>
      <c r="F22" s="78">
        <v>-2.94</v>
      </c>
      <c r="G22" s="124">
        <v>-2.94</v>
      </c>
      <c r="H22" s="78">
        <v>0</v>
      </c>
      <c r="I22" s="101"/>
      <c r="J22" s="78">
        <v>47</v>
      </c>
      <c r="K22" s="124">
        <v>38</v>
      </c>
      <c r="L22" s="78">
        <v>9</v>
      </c>
    </row>
    <row r="23" spans="1:12" ht="16.5" customHeight="1" x14ac:dyDescent="0.3">
      <c r="A23" s="46" t="s">
        <v>238</v>
      </c>
      <c r="B23" s="122">
        <v>240980</v>
      </c>
      <c r="C23" s="123">
        <v>132128</v>
      </c>
      <c r="D23" s="122">
        <v>108852</v>
      </c>
      <c r="E23" s="108"/>
      <c r="F23" s="122">
        <v>3689</v>
      </c>
      <c r="G23" s="123">
        <v>2543</v>
      </c>
      <c r="H23" s="122">
        <v>1146</v>
      </c>
      <c r="I23" s="101"/>
      <c r="J23" s="122">
        <v>2182</v>
      </c>
      <c r="K23" s="123">
        <v>1005</v>
      </c>
      <c r="L23" s="122">
        <v>1177</v>
      </c>
    </row>
    <row r="24" spans="1:12" ht="16.5" customHeight="1" x14ac:dyDescent="0.3">
      <c r="A24" s="46" t="s">
        <v>239</v>
      </c>
      <c r="B24" s="78">
        <v>1230.56616108254</v>
      </c>
      <c r="C24" s="124">
        <v>3.452</v>
      </c>
      <c r="D24" s="78">
        <v>1227.11416108254</v>
      </c>
      <c r="E24" s="108"/>
      <c r="F24" s="78">
        <v>14.328590549999999</v>
      </c>
      <c r="G24" s="124">
        <v>0.08</v>
      </c>
      <c r="H24" s="78">
        <v>14.248590549999999</v>
      </c>
      <c r="I24" s="101"/>
      <c r="J24" s="78">
        <v>46</v>
      </c>
      <c r="K24" s="124">
        <v>2</v>
      </c>
      <c r="L24" s="78">
        <v>44</v>
      </c>
    </row>
    <row r="25" spans="1:12" ht="16.5" customHeight="1" x14ac:dyDescent="0.3">
      <c r="A25" s="46" t="s">
        <v>240</v>
      </c>
      <c r="B25" s="122">
        <v>134531</v>
      </c>
      <c r="C25" s="123">
        <v>1862</v>
      </c>
      <c r="D25" s="122">
        <v>132669</v>
      </c>
      <c r="E25" s="108"/>
      <c r="F25" s="122">
        <v>-1289</v>
      </c>
      <c r="G25" s="123">
        <v>-42</v>
      </c>
      <c r="H25" s="122">
        <v>-1247</v>
      </c>
      <c r="I25" s="101"/>
      <c r="J25" s="122">
        <v>389</v>
      </c>
      <c r="K25" s="123">
        <v>9</v>
      </c>
      <c r="L25" s="122">
        <v>380</v>
      </c>
    </row>
    <row r="26" spans="1:12" ht="16.5" customHeight="1" x14ac:dyDescent="0.3">
      <c r="A26" s="46" t="s">
        <v>241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242</v>
      </c>
      <c r="B27" s="122">
        <v>6239.393</v>
      </c>
      <c r="C27" s="123">
        <v>697.48599999999999</v>
      </c>
      <c r="D27" s="122">
        <v>5541.9070000000002</v>
      </c>
      <c r="E27" s="108"/>
      <c r="F27" s="122">
        <v>-68.13</v>
      </c>
      <c r="G27" s="123">
        <v>-28.331</v>
      </c>
      <c r="H27" s="122">
        <v>-39.798999999999999</v>
      </c>
      <c r="I27" s="101"/>
      <c r="J27" s="122">
        <v>112</v>
      </c>
      <c r="K27" s="123">
        <v>19</v>
      </c>
      <c r="L27" s="122">
        <v>93</v>
      </c>
    </row>
    <row r="28" spans="1:12" ht="16.5" customHeight="1" x14ac:dyDescent="0.3">
      <c r="A28" s="46" t="s">
        <v>243</v>
      </c>
      <c r="B28" s="78">
        <v>3399.71359966</v>
      </c>
      <c r="C28" s="124">
        <v>2481.1648876700001</v>
      </c>
      <c r="D28" s="78">
        <v>918.54871199000002</v>
      </c>
      <c r="E28" s="108"/>
      <c r="F28" s="78">
        <v>126.04473548999999</v>
      </c>
      <c r="G28" s="124">
        <v>120.30647601</v>
      </c>
      <c r="H28" s="78">
        <v>5.73825948</v>
      </c>
      <c r="I28" s="101"/>
      <c r="J28" s="78">
        <v>37</v>
      </c>
      <c r="K28" s="124">
        <v>23</v>
      </c>
      <c r="L28" s="78">
        <v>14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246</v>
      </c>
      <c r="B31" s="122">
        <v>67.290400000000005</v>
      </c>
      <c r="C31" s="123">
        <v>67.290400000000005</v>
      </c>
      <c r="D31" s="122">
        <v>0</v>
      </c>
      <c r="E31" s="108"/>
      <c r="F31" s="122">
        <v>-0.1229</v>
      </c>
      <c r="G31" s="123">
        <v>-0.1229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247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248</v>
      </c>
      <c r="B33" s="122">
        <v>385397</v>
      </c>
      <c r="C33" s="123">
        <v>302734</v>
      </c>
      <c r="D33" s="122">
        <v>82663</v>
      </c>
      <c r="E33" s="108"/>
      <c r="F33" s="122">
        <v>7663</v>
      </c>
      <c r="G33" s="123">
        <v>5918</v>
      </c>
      <c r="H33" s="122">
        <v>1745</v>
      </c>
      <c r="I33" s="101"/>
      <c r="J33" s="122">
        <v>105</v>
      </c>
      <c r="K33" s="123">
        <v>59</v>
      </c>
      <c r="L33" s="122">
        <v>46</v>
      </c>
    </row>
    <row r="34" spans="1:12" ht="16.5" customHeight="1" x14ac:dyDescent="0.3">
      <c r="A34" s="46" t="s">
        <v>249</v>
      </c>
      <c r="B34" s="78">
        <v>28254.437721713701</v>
      </c>
      <c r="C34" s="124">
        <v>17631.9427453799</v>
      </c>
      <c r="D34" s="78">
        <v>10622.494976333801</v>
      </c>
      <c r="E34" s="108"/>
      <c r="F34" s="78">
        <v>279.12974604843106</v>
      </c>
      <c r="G34" s="124">
        <v>-3.9882009803748999</v>
      </c>
      <c r="H34" s="78">
        <v>283.11794702880599</v>
      </c>
      <c r="I34" s="101"/>
      <c r="J34" s="78">
        <v>71</v>
      </c>
      <c r="K34" s="124">
        <v>41</v>
      </c>
      <c r="L34" s="78">
        <v>30</v>
      </c>
    </row>
    <row r="35" spans="1:12" ht="16.5" customHeight="1" x14ac:dyDescent="0.3">
      <c r="A35" s="46" t="s">
        <v>250</v>
      </c>
      <c r="B35" s="122">
        <v>3491.8137251600001</v>
      </c>
      <c r="C35" s="123">
        <v>1745.9068625800001</v>
      </c>
      <c r="D35" s="122">
        <v>1745.9068625800001</v>
      </c>
      <c r="E35" s="108"/>
      <c r="F35" s="122">
        <v>333.34743076044998</v>
      </c>
      <c r="G35" s="123">
        <v>166.67371538022499</v>
      </c>
      <c r="H35" s="122">
        <v>166.67371538022499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251</v>
      </c>
      <c r="B36" s="78">
        <v>153576.95610000001</v>
      </c>
      <c r="C36" s="124">
        <v>44244.956700000002</v>
      </c>
      <c r="D36" s="78">
        <v>109331.9994</v>
      </c>
      <c r="E36" s="108"/>
      <c r="F36" s="78">
        <v>3343.9423999999999</v>
      </c>
      <c r="G36" s="124">
        <v>1698.5804000000001</v>
      </c>
      <c r="H36" s="78">
        <v>1645.3620000000001</v>
      </c>
      <c r="I36" s="101"/>
      <c r="J36" s="78">
        <v>515</v>
      </c>
      <c r="K36" s="124">
        <v>156</v>
      </c>
      <c r="L36" s="78">
        <v>359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5160</v>
      </c>
      <c r="K37" s="126">
        <v>2339</v>
      </c>
      <c r="L37" s="125">
        <v>2821</v>
      </c>
    </row>
  </sheetData>
  <sheetProtection algorithmName="SHA-512" hashValue="8qGRD5huAFyu1iAQiAIjvkgwZUUKjp3EHpGtC+zvC6FZZ8amPOp95Dm9YV+JzuJDwdZYtdZPLAC4WfoyOUwEiQ==" saltValue="yBA1cbV/dVrQIiZDWSdJk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Q36"/>
  <sheetViews>
    <sheetView showGridLines="0" showZeros="0" zoomScale="85" zoomScaleNormal="85" workbookViewId="0">
      <selection activeCell="I36" sqref="I3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Contents'!C12</f>
        <v>Table 2.4</v>
      </c>
      <c r="B1" s="168"/>
      <c r="C1" s="40"/>
    </row>
    <row r="2" spans="1:9" ht="16.5" customHeight="1" x14ac:dyDescent="0.3">
      <c r="A2" s="4" t="str">
        <f>"UCITS: "&amp;'Table of Contents'!A12&amp;", "&amp;'Table of Contents'!A3</f>
        <v>UCITS: Total Net Assets , 2018:Q1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223</v>
      </c>
      <c r="B8" s="100">
        <v>81096.232000000004</v>
      </c>
      <c r="C8" s="94">
        <v>16363.781999999999</v>
      </c>
      <c r="D8" s="94">
        <v>40977.256000000001</v>
      </c>
      <c r="E8" s="94">
        <v>20822.106</v>
      </c>
      <c r="F8" s="94">
        <v>51.317</v>
      </c>
      <c r="G8" s="94">
        <v>395.06700000000001</v>
      </c>
      <c r="H8" s="94">
        <v>2361.3820000000001</v>
      </c>
      <c r="I8" s="100">
        <v>125.322</v>
      </c>
    </row>
    <row r="9" spans="1:9" ht="16.5" customHeight="1" x14ac:dyDescent="0.3">
      <c r="A9" s="46" t="s">
        <v>224</v>
      </c>
      <c r="B9" s="6">
        <v>120291.38413406401</v>
      </c>
      <c r="C9" s="102">
        <v>43233.401470115998</v>
      </c>
      <c r="D9" s="102">
        <v>9661.8177090600002</v>
      </c>
      <c r="E9" s="102">
        <v>60845.228213153998</v>
      </c>
      <c r="F9" s="102">
        <v>2382.0510774720001</v>
      </c>
      <c r="G9" s="102">
        <v>4168.8856642620003</v>
      </c>
      <c r="H9" s="102">
        <v>0</v>
      </c>
      <c r="I9" s="6">
        <v>0</v>
      </c>
    </row>
    <row r="10" spans="1:9" ht="16.5" customHeight="1" x14ac:dyDescent="0.3">
      <c r="A10" s="46" t="s">
        <v>225</v>
      </c>
      <c r="B10" s="100">
        <v>1265.479738</v>
      </c>
      <c r="C10" s="94">
        <v>333.26995640000001</v>
      </c>
      <c r="D10" s="94">
        <v>147.33782880000001</v>
      </c>
      <c r="E10" s="94">
        <v>693.51429380000002</v>
      </c>
      <c r="F10" s="94">
        <v>76.684326089999999</v>
      </c>
      <c r="G10" s="94">
        <v>0</v>
      </c>
      <c r="H10" s="94">
        <v>0</v>
      </c>
      <c r="I10" s="100">
        <v>14.673333</v>
      </c>
    </row>
    <row r="11" spans="1:9" ht="16.5" customHeight="1" x14ac:dyDescent="0.3">
      <c r="A11" s="46" t="s">
        <v>226</v>
      </c>
      <c r="B11" s="6">
        <v>18432.367999999999</v>
      </c>
      <c r="C11" s="102">
        <v>1811.7190000000001</v>
      </c>
      <c r="D11" s="102">
        <v>7234.24</v>
      </c>
      <c r="E11" s="102">
        <v>842.19399999999996</v>
      </c>
      <c r="F11" s="102">
        <v>7617.37</v>
      </c>
      <c r="G11" s="102">
        <v>0</v>
      </c>
      <c r="H11" s="102">
        <v>0</v>
      </c>
      <c r="I11" s="6">
        <v>926.84500000000003</v>
      </c>
    </row>
    <row r="12" spans="1:9" ht="16.5" customHeight="1" x14ac:dyDescent="0.3">
      <c r="A12" s="46" t="s">
        <v>227</v>
      </c>
      <c r="B12" s="100">
        <v>177</v>
      </c>
      <c r="C12" s="94">
        <v>81</v>
      </c>
      <c r="D12" s="94">
        <v>52</v>
      </c>
      <c r="E12" s="94">
        <v>44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228</v>
      </c>
      <c r="B13" s="6">
        <v>276919.10200000001</v>
      </c>
      <c r="C13" s="102">
        <v>43425.364999999998</v>
      </c>
      <c r="D13" s="102">
        <v>77515.150999999998</v>
      </c>
      <c r="E13" s="102">
        <v>128546.982</v>
      </c>
      <c r="F13" s="102">
        <v>1859.162</v>
      </c>
      <c r="G13" s="102">
        <v>337.46699999999998</v>
      </c>
      <c r="H13" s="102">
        <v>0</v>
      </c>
      <c r="I13" s="6">
        <v>25234.974999999999</v>
      </c>
    </row>
    <row r="14" spans="1:9" ht="16.5" customHeight="1" x14ac:dyDescent="0.3">
      <c r="A14" s="46" t="s">
        <v>229</v>
      </c>
      <c r="B14" s="100">
        <v>930408.51899999997</v>
      </c>
      <c r="C14" s="94">
        <v>371096.13099999999</v>
      </c>
      <c r="D14" s="94">
        <v>421959.12900000002</v>
      </c>
      <c r="E14" s="94">
        <v>127893.882</v>
      </c>
      <c r="F14" s="94">
        <v>267.536</v>
      </c>
      <c r="G14" s="94">
        <v>0</v>
      </c>
      <c r="H14" s="94">
        <v>0</v>
      </c>
      <c r="I14" s="100">
        <v>9191.8410000000003</v>
      </c>
    </row>
    <row r="15" spans="1:9" ht="16.5" customHeight="1" x14ac:dyDescent="0.3">
      <c r="A15" s="46" t="s">
        <v>230</v>
      </c>
      <c r="B15" s="6">
        <v>101329.99800000001</v>
      </c>
      <c r="C15" s="102">
        <v>40015.96516</v>
      </c>
      <c r="D15" s="102">
        <v>41532.72625</v>
      </c>
      <c r="E15" s="102">
        <v>17616.299709999999</v>
      </c>
      <c r="F15" s="102">
        <v>1639.9912549999999</v>
      </c>
      <c r="G15" s="102">
        <v>0</v>
      </c>
      <c r="H15" s="102">
        <v>0</v>
      </c>
      <c r="I15" s="6">
        <v>525.01563950000002</v>
      </c>
    </row>
    <row r="16" spans="1:9" ht="16.5" customHeight="1" x14ac:dyDescent="0.3">
      <c r="A16" s="46" t="s">
        <v>231</v>
      </c>
      <c r="B16" s="100">
        <v>879690</v>
      </c>
      <c r="C16" s="94">
        <v>239978</v>
      </c>
      <c r="D16" s="94">
        <v>152681</v>
      </c>
      <c r="E16" s="94">
        <v>163759</v>
      </c>
      <c r="F16" s="94">
        <v>318676</v>
      </c>
      <c r="G16" s="94">
        <v>4596</v>
      </c>
      <c r="H16" s="94">
        <v>0</v>
      </c>
      <c r="I16" s="100">
        <v>0</v>
      </c>
    </row>
    <row r="17" spans="1:17" ht="16.5" customHeight="1" x14ac:dyDescent="0.3">
      <c r="A17" s="46" t="s">
        <v>232</v>
      </c>
      <c r="B17" s="6">
        <v>368637.16200000001</v>
      </c>
      <c r="C17" s="102">
        <v>191264.389</v>
      </c>
      <c r="D17" s="102">
        <v>68184.414000000004</v>
      </c>
      <c r="E17" s="102">
        <v>93714.254000000001</v>
      </c>
      <c r="F17" s="102">
        <v>2371.306</v>
      </c>
      <c r="G17" s="102">
        <v>183.767</v>
      </c>
      <c r="H17" s="102">
        <v>3022.3470000000002</v>
      </c>
      <c r="I17" s="6">
        <v>9896.6849999999995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233</v>
      </c>
      <c r="B18" s="100">
        <v>4947.7120000000004</v>
      </c>
      <c r="C18" s="94">
        <v>1143.479</v>
      </c>
      <c r="D18" s="94">
        <v>1584.7249999999999</v>
      </c>
      <c r="E18" s="94">
        <v>1498.828</v>
      </c>
      <c r="F18" s="94">
        <v>688.774</v>
      </c>
      <c r="G18" s="94">
        <v>0</v>
      </c>
      <c r="H18" s="94">
        <v>0</v>
      </c>
      <c r="I18" s="100">
        <v>31.905999999999999</v>
      </c>
    </row>
    <row r="19" spans="1:17" ht="16.5" customHeight="1" x14ac:dyDescent="0.3">
      <c r="A19" s="46" t="s">
        <v>234</v>
      </c>
      <c r="B19" s="6">
        <v>489465.93241291802</v>
      </c>
      <c r="C19" s="102">
        <v>53307.986835602998</v>
      </c>
      <c r="D19" s="102">
        <v>143866.76470129899</v>
      </c>
      <c r="E19" s="102">
        <v>82832.111559442201</v>
      </c>
      <c r="F19" s="102">
        <v>0</v>
      </c>
      <c r="G19" s="102">
        <v>0</v>
      </c>
      <c r="H19" s="102">
        <v>167641.28501763099</v>
      </c>
      <c r="I19" s="6">
        <v>41817.784298942599</v>
      </c>
    </row>
    <row r="20" spans="1:17" ht="16.5" customHeight="1" x14ac:dyDescent="0.3">
      <c r="A20" s="46" t="s">
        <v>235</v>
      </c>
      <c r="B20" s="100">
        <v>1824529.23662227</v>
      </c>
      <c r="C20" s="94">
        <v>651878.28099002002</v>
      </c>
      <c r="D20" s="94">
        <v>543103.67371086997</v>
      </c>
      <c r="E20" s="94">
        <v>103771.5833801</v>
      </c>
      <c r="F20" s="94">
        <v>473673.67799415003</v>
      </c>
      <c r="G20" s="94">
        <v>0</v>
      </c>
      <c r="H20" s="94">
        <v>0</v>
      </c>
      <c r="I20" s="100">
        <v>52102.02054713</v>
      </c>
    </row>
    <row r="21" spans="1:17" ht="16.5" customHeight="1" x14ac:dyDescent="0.3">
      <c r="A21" s="46" t="s">
        <v>236</v>
      </c>
      <c r="B21" s="6">
        <v>255543.06</v>
      </c>
      <c r="C21" s="102">
        <v>21536.53</v>
      </c>
      <c r="D21" s="102">
        <v>48701.26</v>
      </c>
      <c r="E21" s="102">
        <v>114614.92</v>
      </c>
      <c r="F21" s="102">
        <v>3784.62</v>
      </c>
      <c r="G21" s="102">
        <v>71.64</v>
      </c>
      <c r="H21" s="102">
        <v>66834.09</v>
      </c>
      <c r="I21" s="6">
        <v>0</v>
      </c>
    </row>
    <row r="22" spans="1:17" ht="16.5" customHeight="1" x14ac:dyDescent="0.3">
      <c r="A22" s="46" t="s">
        <v>237</v>
      </c>
      <c r="B22" s="100">
        <v>32861.81</v>
      </c>
      <c r="C22" s="94">
        <v>11242.55</v>
      </c>
      <c r="D22" s="94">
        <v>9232.26</v>
      </c>
      <c r="E22" s="94">
        <v>6756.63</v>
      </c>
      <c r="F22" s="94">
        <v>2617.46</v>
      </c>
      <c r="G22" s="94">
        <v>0</v>
      </c>
      <c r="H22" s="94">
        <v>12.04</v>
      </c>
      <c r="I22" s="100">
        <v>3000.87</v>
      </c>
    </row>
    <row r="23" spans="1:17" ht="16.5" customHeight="1" x14ac:dyDescent="0.3">
      <c r="A23" s="46" t="s">
        <v>238</v>
      </c>
      <c r="B23" s="6">
        <v>3473243</v>
      </c>
      <c r="C23" s="102">
        <v>1179531</v>
      </c>
      <c r="D23" s="102">
        <v>1119786</v>
      </c>
      <c r="E23" s="102">
        <v>744371</v>
      </c>
      <c r="F23" s="102">
        <v>286492</v>
      </c>
      <c r="G23" s="102">
        <v>0</v>
      </c>
      <c r="H23" s="102">
        <v>0</v>
      </c>
      <c r="I23" s="6">
        <v>143063</v>
      </c>
    </row>
    <row r="24" spans="1:17" ht="16.5" customHeight="1" x14ac:dyDescent="0.3">
      <c r="A24" s="46" t="s">
        <v>239</v>
      </c>
      <c r="B24" s="100">
        <v>2707.8516963316501</v>
      </c>
      <c r="C24" s="94">
        <v>238.01517200000001</v>
      </c>
      <c r="D24" s="94">
        <v>1112.88721545</v>
      </c>
      <c r="E24" s="94">
        <v>713.40489515837396</v>
      </c>
      <c r="F24" s="94">
        <v>57.749000000000002</v>
      </c>
      <c r="G24" s="94">
        <v>0</v>
      </c>
      <c r="H24" s="94">
        <v>3.1779999999999999</v>
      </c>
      <c r="I24" s="100">
        <v>582.61741372327401</v>
      </c>
    </row>
    <row r="25" spans="1:17" ht="16.5" customHeight="1" x14ac:dyDescent="0.3">
      <c r="A25" s="46" t="s">
        <v>240</v>
      </c>
      <c r="B25" s="6">
        <v>34978</v>
      </c>
      <c r="C25" s="102">
        <v>20181</v>
      </c>
      <c r="D25" s="102">
        <v>12472</v>
      </c>
      <c r="E25" s="102">
        <v>2181</v>
      </c>
      <c r="F25" s="102">
        <v>0</v>
      </c>
      <c r="G25" s="102">
        <v>0</v>
      </c>
      <c r="H25" s="102">
        <v>0</v>
      </c>
      <c r="I25" s="6">
        <v>144</v>
      </c>
    </row>
    <row r="26" spans="1:17" ht="16.5" customHeight="1" x14ac:dyDescent="0.3">
      <c r="A26" s="46" t="s">
        <v>241</v>
      </c>
      <c r="B26" s="100">
        <v>1150925</v>
      </c>
      <c r="C26" s="94">
        <v>587006</v>
      </c>
      <c r="D26" s="94">
        <v>387160</v>
      </c>
      <c r="E26" s="94">
        <v>68720</v>
      </c>
      <c r="F26" s="94">
        <v>97555</v>
      </c>
      <c r="G26" s="94">
        <v>0</v>
      </c>
      <c r="H26" s="94">
        <v>0</v>
      </c>
      <c r="I26" s="100">
        <v>10484</v>
      </c>
    </row>
    <row r="27" spans="1:17" ht="16.5" customHeight="1" x14ac:dyDescent="0.3">
      <c r="A27" s="46" t="s">
        <v>242</v>
      </c>
      <c r="B27" s="6">
        <v>110154.86900000001</v>
      </c>
      <c r="C27" s="102">
        <v>23763.162</v>
      </c>
      <c r="D27" s="102">
        <v>23439.048999999999</v>
      </c>
      <c r="E27" s="102">
        <v>20200.307000000001</v>
      </c>
      <c r="F27" s="102">
        <v>41011.555999999997</v>
      </c>
      <c r="G27" s="102">
        <v>0</v>
      </c>
      <c r="H27" s="102">
        <v>1163.5440000000001</v>
      </c>
      <c r="I27" s="6">
        <v>577.25099999999998</v>
      </c>
    </row>
    <row r="28" spans="1:17" ht="16.5" customHeight="1" x14ac:dyDescent="0.3">
      <c r="A28" s="46" t="s">
        <v>243</v>
      </c>
      <c r="B28" s="100">
        <v>8992.1592678751804</v>
      </c>
      <c r="C28" s="94">
        <v>1176.1698893550399</v>
      </c>
      <c r="D28" s="94">
        <v>1824.3950335100001</v>
      </c>
      <c r="E28" s="94">
        <v>2983.0328607101401</v>
      </c>
      <c r="F28" s="94">
        <v>150.12192873000001</v>
      </c>
      <c r="G28" s="94">
        <v>0</v>
      </c>
      <c r="H28" s="94">
        <v>0</v>
      </c>
      <c r="I28" s="100">
        <v>2858.4395555699998</v>
      </c>
    </row>
    <row r="29" spans="1:17" ht="16.5" customHeight="1" x14ac:dyDescent="0.3">
      <c r="A29" s="46" t="s">
        <v>244</v>
      </c>
      <c r="B29" s="6">
        <v>22068</v>
      </c>
      <c r="C29" s="102">
        <v>540</v>
      </c>
      <c r="D29" s="102">
        <v>10320</v>
      </c>
      <c r="E29" s="102">
        <v>926</v>
      </c>
      <c r="F29" s="102">
        <v>121</v>
      </c>
      <c r="G29" s="102">
        <v>448</v>
      </c>
      <c r="H29" s="102">
        <v>584</v>
      </c>
      <c r="I29" s="6">
        <v>9129</v>
      </c>
    </row>
    <row r="30" spans="1:17" ht="16.5" customHeight="1" x14ac:dyDescent="0.3">
      <c r="A30" s="46" t="s">
        <v>245</v>
      </c>
      <c r="B30" s="100">
        <v>4960.3239999999996</v>
      </c>
      <c r="C30" s="94">
        <v>389.709</v>
      </c>
      <c r="D30" s="94">
        <v>1818.836</v>
      </c>
      <c r="E30" s="94">
        <v>2723.2559999999999</v>
      </c>
      <c r="F30" s="94">
        <v>28.523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246</v>
      </c>
      <c r="B31" s="6">
        <v>2609.8249000000001</v>
      </c>
      <c r="C31" s="102">
        <v>1624.7283</v>
      </c>
      <c r="D31" s="102">
        <v>168.91480000000001</v>
      </c>
      <c r="E31" s="102">
        <v>758.61710000000005</v>
      </c>
      <c r="F31" s="102">
        <v>57.025799999999997</v>
      </c>
      <c r="G31" s="102">
        <v>0</v>
      </c>
      <c r="H31" s="102">
        <v>0</v>
      </c>
      <c r="I31" s="6">
        <v>0.53890000000000005</v>
      </c>
    </row>
    <row r="32" spans="1:17" ht="16.5" customHeight="1" x14ac:dyDescent="0.3">
      <c r="A32" s="46" t="s">
        <v>247</v>
      </c>
      <c r="B32" s="100">
        <v>232562</v>
      </c>
      <c r="C32" s="94">
        <v>72124</v>
      </c>
      <c r="D32" s="94">
        <v>61215</v>
      </c>
      <c r="E32" s="94">
        <v>75452</v>
      </c>
      <c r="F32" s="94">
        <v>6571</v>
      </c>
      <c r="G32" s="94">
        <v>68</v>
      </c>
      <c r="H32" s="94">
        <v>17132</v>
      </c>
      <c r="I32" s="100">
        <v>0</v>
      </c>
    </row>
    <row r="33" spans="1:9" ht="16.5" customHeight="1" x14ac:dyDescent="0.3">
      <c r="A33" s="46" t="s">
        <v>248</v>
      </c>
      <c r="B33" s="6">
        <v>3120163</v>
      </c>
      <c r="C33" s="102">
        <v>2019789</v>
      </c>
      <c r="D33" s="102">
        <v>268465</v>
      </c>
      <c r="E33" s="102">
        <v>663310</v>
      </c>
      <c r="F33" s="102">
        <v>166444</v>
      </c>
      <c r="G33" s="102">
        <v>0</v>
      </c>
      <c r="H33" s="102">
        <v>2155</v>
      </c>
      <c r="I33" s="6">
        <v>0</v>
      </c>
    </row>
    <row r="34" spans="1:9" ht="16.5" customHeight="1" x14ac:dyDescent="0.3">
      <c r="A34" s="46" t="s">
        <v>249</v>
      </c>
      <c r="B34" s="100">
        <v>528078.23529364099</v>
      </c>
      <c r="C34" s="94">
        <v>194487.79247078201</v>
      </c>
      <c r="D34" s="94">
        <v>170935.64542976199</v>
      </c>
      <c r="E34" s="94">
        <v>141533.48105253</v>
      </c>
      <c r="F34" s="94">
        <v>21121.3163405671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250</v>
      </c>
      <c r="B35" s="6">
        <v>54304.235319699997</v>
      </c>
      <c r="C35" s="102">
        <v>2579.04308601</v>
      </c>
      <c r="D35" s="102">
        <v>24497.075531409999</v>
      </c>
      <c r="E35" s="102">
        <v>6011.1818470199996</v>
      </c>
      <c r="F35" s="102">
        <v>14664.89347456</v>
      </c>
      <c r="G35" s="102">
        <v>257.21846683000001</v>
      </c>
      <c r="H35" s="102">
        <v>3040.1957973100002</v>
      </c>
      <c r="I35" s="6">
        <v>3254.6271165600001</v>
      </c>
    </row>
    <row r="36" spans="1:9" ht="16.5" customHeight="1" x14ac:dyDescent="0.3">
      <c r="A36" s="46" t="s">
        <v>251</v>
      </c>
      <c r="B36" s="100">
        <v>1042578.427</v>
      </c>
      <c r="C36" s="94">
        <v>626233.48490000004</v>
      </c>
      <c r="D36" s="94">
        <v>194894.57629999999</v>
      </c>
      <c r="E36" s="94">
        <v>122334.30039999999</v>
      </c>
      <c r="F36" s="94">
        <v>20973.365000000002</v>
      </c>
      <c r="G36" s="94">
        <v>263.91840000000002</v>
      </c>
      <c r="H36" s="94">
        <v>66968.027000000002</v>
      </c>
      <c r="I36" s="100">
        <v>10910.7551</v>
      </c>
    </row>
  </sheetData>
  <sheetProtection algorithmName="SHA-512" hashValue="J8zuzYGda3XOiyxWX/v/XeRowQ2YD5nVqvS6u+NsC7u8TbbyuXpKVN0J8t2Jd4/xwTS2GzwR9PVWKJkSZqMorw==" saltValue="wEop9skONaHalQRPmSG1VQ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activeCell="J33" sqref="J33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Contents'!C13</f>
        <v>Table 2.5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224</v>
      </c>
      <c r="B9" s="6">
        <v>1419.8382626340001</v>
      </c>
      <c r="C9" s="102">
        <v>286.15747855199999</v>
      </c>
      <c r="D9" s="102">
        <v>0</v>
      </c>
      <c r="E9" s="6">
        <v>1133.6807840819999</v>
      </c>
      <c r="F9" s="108"/>
      <c r="G9" s="6">
        <v>56962.905750498001</v>
      </c>
      <c r="H9" s="102">
        <v>1100.8836222780001</v>
      </c>
      <c r="I9" s="102">
        <v>3561.105938742</v>
      </c>
      <c r="J9" s="102">
        <v>52208.612646893998</v>
      </c>
      <c r="K9" s="6">
        <v>92.303542583999999</v>
      </c>
    </row>
    <row r="10" spans="1:11" ht="16.5" customHeight="1" x14ac:dyDescent="0.3">
      <c r="A10" s="46" t="s">
        <v>225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25234.974999999999</v>
      </c>
      <c r="H13" s="102">
        <v>0</v>
      </c>
      <c r="I13" s="102">
        <v>0</v>
      </c>
      <c r="J13" s="102">
        <v>0</v>
      </c>
      <c r="K13" s="6">
        <v>25234.974999999999</v>
      </c>
    </row>
    <row r="14" spans="1:11" ht="16.5" customHeight="1" x14ac:dyDescent="0.3">
      <c r="A14" s="46" t="s">
        <v>229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230</v>
      </c>
      <c r="B15" s="6">
        <v>264.98858150000001</v>
      </c>
      <c r="C15" s="102">
        <v>264.98858150000001</v>
      </c>
      <c r="D15" s="102">
        <v>0</v>
      </c>
      <c r="E15" s="6">
        <v>0</v>
      </c>
      <c r="F15" s="108"/>
      <c r="G15" s="6">
        <v>20662.462179999999</v>
      </c>
      <c r="H15" s="102">
        <v>2067.0425340000002</v>
      </c>
      <c r="I15" s="102">
        <v>3898.0705710000002</v>
      </c>
      <c r="J15" s="102">
        <v>14697.34907</v>
      </c>
      <c r="K15" s="6">
        <v>0</v>
      </c>
    </row>
    <row r="16" spans="1:11" ht="16.5" customHeight="1" x14ac:dyDescent="0.3">
      <c r="A16" s="46" t="s">
        <v>231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232</v>
      </c>
      <c r="B17" s="6">
        <v>54680.764999999999</v>
      </c>
      <c r="C17" s="102">
        <v>48747.222000000002</v>
      </c>
      <c r="D17" s="102">
        <v>5111.4769999999999</v>
      </c>
      <c r="E17" s="6">
        <v>822.06600000000003</v>
      </c>
      <c r="F17" s="108"/>
      <c r="G17" s="6">
        <v>26867.545999999998</v>
      </c>
      <c r="H17" s="102">
        <v>4043.5169999999998</v>
      </c>
      <c r="I17" s="102">
        <v>296.55900000000003</v>
      </c>
      <c r="J17" s="102">
        <v>22251.9</v>
      </c>
      <c r="K17" s="6">
        <v>275.57</v>
      </c>
    </row>
    <row r="18" spans="1:11" ht="16.5" customHeight="1" x14ac:dyDescent="0.3">
      <c r="A18" s="46" t="s">
        <v>233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37086.01</v>
      </c>
      <c r="H21" s="102">
        <v>346.35</v>
      </c>
      <c r="I21" s="102">
        <v>1100.56</v>
      </c>
      <c r="J21" s="102">
        <v>35639.1</v>
      </c>
      <c r="K21" s="6">
        <v>0</v>
      </c>
    </row>
    <row r="22" spans="1:11" ht="16.5" customHeight="1" x14ac:dyDescent="0.3">
      <c r="A22" s="46" t="s">
        <v>237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238</v>
      </c>
      <c r="B23" s="6">
        <v>143929</v>
      </c>
      <c r="C23" s="102">
        <v>0</v>
      </c>
      <c r="D23" s="102">
        <v>0</v>
      </c>
      <c r="E23" s="6">
        <v>0</v>
      </c>
      <c r="F23" s="108"/>
      <c r="G23" s="6">
        <v>132128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240</v>
      </c>
      <c r="B25" s="6">
        <v>1511</v>
      </c>
      <c r="C25" s="102">
        <v>0</v>
      </c>
      <c r="D25" s="102">
        <v>0</v>
      </c>
      <c r="E25" s="6">
        <v>0</v>
      </c>
      <c r="F25" s="108"/>
      <c r="G25" s="6">
        <v>1862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697.48599999999999</v>
      </c>
      <c r="H27" s="102">
        <v>130.999</v>
      </c>
      <c r="I27" s="102">
        <v>2.6040000000000001</v>
      </c>
      <c r="J27" s="102">
        <v>258.96100000000001</v>
      </c>
      <c r="K27" s="6">
        <v>304.92200000000003</v>
      </c>
    </row>
    <row r="28" spans="1:11" ht="16.5" customHeight="1" x14ac:dyDescent="0.3">
      <c r="A28" s="46" t="s">
        <v>243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244</v>
      </c>
      <c r="B29" s="6">
        <v>4</v>
      </c>
      <c r="C29" s="102">
        <v>4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67.290400000000005</v>
      </c>
      <c r="H31" s="102">
        <v>65.120400000000004</v>
      </c>
      <c r="I31" s="102">
        <v>0</v>
      </c>
      <c r="J31" s="102">
        <v>2.17</v>
      </c>
      <c r="K31" s="6">
        <v>0</v>
      </c>
    </row>
    <row r="32" spans="1:11" ht="16.5" customHeight="1" x14ac:dyDescent="0.3">
      <c r="A32" s="46" t="s">
        <v>247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248</v>
      </c>
      <c r="B33" s="6">
        <v>29446</v>
      </c>
      <c r="C33" s="102">
        <v>29446</v>
      </c>
      <c r="D33" s="102">
        <v>0</v>
      </c>
      <c r="E33" s="6">
        <v>0</v>
      </c>
      <c r="F33" s="108"/>
      <c r="G33" s="6">
        <v>302734</v>
      </c>
      <c r="H33" s="102">
        <v>61221</v>
      </c>
      <c r="I33" s="102">
        <v>848</v>
      </c>
      <c r="J33" s="102">
        <v>240665</v>
      </c>
      <c r="K33" s="6">
        <v>0</v>
      </c>
    </row>
    <row r="34" spans="1:11" ht="16.5" customHeight="1" x14ac:dyDescent="0.3">
      <c r="A34" s="46" t="s">
        <v>249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250</v>
      </c>
      <c r="B35" s="6">
        <v>153.99703711999999</v>
      </c>
      <c r="C35" s="102">
        <v>0</v>
      </c>
      <c r="D35" s="102">
        <v>0</v>
      </c>
      <c r="E35" s="6">
        <v>0</v>
      </c>
      <c r="F35" s="108"/>
      <c r="G35" s="6">
        <v>1745.9068625800001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HsBv6Criv4t1ybvhx0F58awinJQ3f1PMP7wqt8YrP8cbSiToppNfPNS8993nC3ep3Lvb6NOxKxlG8Dk6/CcinA==" saltValue="pLmoOPCTrYcMaN++DGl6ag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activeCell="G27" sqref="G2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Contents'!C16</f>
        <v>Table 2.6</v>
      </c>
      <c r="B1" s="168"/>
      <c r="C1" s="40"/>
    </row>
    <row r="2" spans="1:9" ht="16.5" customHeight="1" x14ac:dyDescent="0.3">
      <c r="A2" s="4" t="str">
        <f>"UCITS: "&amp;'Table of Contents'!A16&amp;", "&amp;'Table of Contents'!A3</f>
        <v>UCITS: Total Net Sales, 2018:Q1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163.6</v>
      </c>
      <c r="C8" s="32">
        <v>-170.2</v>
      </c>
      <c r="D8" s="32">
        <v>-266.90600000000001</v>
      </c>
      <c r="E8" s="32">
        <v>701.46199999999999</v>
      </c>
      <c r="F8" s="32">
        <v>-2.21</v>
      </c>
      <c r="G8" s="32">
        <v>-74.016000000000005</v>
      </c>
      <c r="H8" s="32">
        <v>-29.762</v>
      </c>
      <c r="I8" s="113">
        <v>5.2320000000000002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31.12933451</v>
      </c>
      <c r="C10" s="32">
        <v>7.3696109099999996</v>
      </c>
      <c r="D10" s="32">
        <v>0.66863017999999996</v>
      </c>
      <c r="E10" s="32">
        <v>27.471035100000002</v>
      </c>
      <c r="F10" s="32">
        <v>-4.3499416799999997</v>
      </c>
      <c r="G10" s="32">
        <v>0</v>
      </c>
      <c r="H10" s="32">
        <v>0</v>
      </c>
      <c r="I10" s="113">
        <v>-0.03</v>
      </c>
    </row>
    <row r="11" spans="1:9" ht="16.5" customHeight="1" x14ac:dyDescent="0.3">
      <c r="A11" s="46" t="s">
        <v>226</v>
      </c>
      <c r="B11" s="114">
        <v>95.44</v>
      </c>
      <c r="C11" s="115">
        <v>-48.35</v>
      </c>
      <c r="D11" s="115">
        <v>998.61</v>
      </c>
      <c r="E11" s="115">
        <v>15.55</v>
      </c>
      <c r="F11" s="115">
        <v>-943.02</v>
      </c>
      <c r="G11" s="115">
        <v>0</v>
      </c>
      <c r="H11" s="115">
        <v>0</v>
      </c>
      <c r="I11" s="114">
        <v>72.650000000000006</v>
      </c>
    </row>
    <row r="12" spans="1:9" ht="16.5" customHeight="1" x14ac:dyDescent="0.3">
      <c r="A12" s="46" t="s">
        <v>227</v>
      </c>
      <c r="B12" s="113">
        <v>17</v>
      </c>
      <c r="C12" s="32">
        <v>17</v>
      </c>
      <c r="D12" s="32">
        <v>-2</v>
      </c>
      <c r="E12" s="32">
        <v>2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6228.8815649999997</v>
      </c>
      <c r="C13" s="115">
        <v>1871.6643340000001</v>
      </c>
      <c r="D13" s="115">
        <v>-2775.7391299999999</v>
      </c>
      <c r="E13" s="115">
        <v>6024.3979740000004</v>
      </c>
      <c r="F13" s="115">
        <v>314.85394780000001</v>
      </c>
      <c r="G13" s="115">
        <v>-78.429559699999999</v>
      </c>
      <c r="H13" s="115">
        <v>0</v>
      </c>
      <c r="I13" s="114">
        <v>872.13399509999999</v>
      </c>
    </row>
    <row r="14" spans="1:9" ht="16.5" customHeight="1" x14ac:dyDescent="0.3">
      <c r="A14" s="46" t="s">
        <v>229</v>
      </c>
      <c r="B14" s="113">
        <v>25756.496999999999</v>
      </c>
      <c r="C14" s="32">
        <v>23380.879000000001</v>
      </c>
      <c r="D14" s="32">
        <v>-3052.43</v>
      </c>
      <c r="E14" s="32">
        <v>5283.6769999999997</v>
      </c>
      <c r="F14" s="32">
        <v>-3.6070000000000002</v>
      </c>
      <c r="G14" s="32">
        <v>0</v>
      </c>
      <c r="H14" s="32">
        <v>0</v>
      </c>
      <c r="I14" s="113">
        <v>147.97800000000001</v>
      </c>
    </row>
    <row r="15" spans="1:9" ht="16.5" customHeight="1" x14ac:dyDescent="0.3">
      <c r="A15" s="46" t="s">
        <v>230</v>
      </c>
      <c r="B15" s="114">
        <v>496.45341020000001</v>
      </c>
      <c r="C15" s="115">
        <v>544.51571569999999</v>
      </c>
      <c r="D15" s="115">
        <v>-226.43114</v>
      </c>
      <c r="E15" s="115">
        <v>99.750843000000003</v>
      </c>
      <c r="F15" s="115">
        <v>65.589773129999998</v>
      </c>
      <c r="G15" s="115">
        <v>0</v>
      </c>
      <c r="H15" s="115">
        <v>0</v>
      </c>
      <c r="I15" s="114">
        <v>13.02821846</v>
      </c>
    </row>
    <row r="16" spans="1:9" ht="16.5" customHeight="1" x14ac:dyDescent="0.3">
      <c r="A16" s="46" t="s">
        <v>231</v>
      </c>
      <c r="B16" s="113">
        <v>32900</v>
      </c>
      <c r="C16" s="32">
        <v>10200</v>
      </c>
      <c r="D16" s="32">
        <v>3800</v>
      </c>
      <c r="E16" s="32">
        <v>-200</v>
      </c>
      <c r="F16" s="32">
        <v>19600</v>
      </c>
      <c r="G16" s="32">
        <v>-500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5283.2929999999997</v>
      </c>
      <c r="C17" s="115">
        <v>459.38799999999998</v>
      </c>
      <c r="D17" s="115">
        <v>67.456000000000003</v>
      </c>
      <c r="E17" s="115">
        <v>4449.701</v>
      </c>
      <c r="F17" s="115">
        <v>195.667</v>
      </c>
      <c r="G17" s="115">
        <v>0.876</v>
      </c>
      <c r="H17" s="115">
        <v>-110.16500000000001</v>
      </c>
      <c r="I17" s="114">
        <v>220.37</v>
      </c>
    </row>
    <row r="18" spans="1:9" ht="16.5" customHeight="1" x14ac:dyDescent="0.3">
      <c r="A18" s="46" t="s">
        <v>233</v>
      </c>
      <c r="B18" s="113">
        <v>104.018</v>
      </c>
      <c r="C18" s="32">
        <v>29.684000000000001</v>
      </c>
      <c r="D18" s="32">
        <v>-15.118</v>
      </c>
      <c r="E18" s="32">
        <v>6.0510000000000002</v>
      </c>
      <c r="F18" s="32">
        <v>84.066999999999993</v>
      </c>
      <c r="G18" s="32">
        <v>0</v>
      </c>
      <c r="H18" s="32">
        <v>0</v>
      </c>
      <c r="I18" s="113">
        <v>-0.66600000000000004</v>
      </c>
    </row>
    <row r="19" spans="1:9" ht="16.5" customHeight="1" x14ac:dyDescent="0.3">
      <c r="A19" s="46" t="s">
        <v>234</v>
      </c>
      <c r="B19" s="114">
        <v>1286.4964024230601</v>
      </c>
      <c r="C19" s="115">
        <v>-1504.3865510839</v>
      </c>
      <c r="D19" s="115">
        <v>-3167.3038504127999</v>
      </c>
      <c r="E19" s="115">
        <v>8790.2963823147693</v>
      </c>
      <c r="F19" s="115">
        <v>0</v>
      </c>
      <c r="G19" s="115">
        <v>0</v>
      </c>
      <c r="H19" s="115">
        <v>-2260.1191637318002</v>
      </c>
      <c r="I19" s="114">
        <v>-571.99041466321</v>
      </c>
    </row>
    <row r="20" spans="1:9" ht="16.5" customHeight="1" x14ac:dyDescent="0.3">
      <c r="A20" s="46" t="s">
        <v>235</v>
      </c>
      <c r="B20" s="113">
        <v>28418.661344094799</v>
      </c>
      <c r="C20" s="32">
        <v>16980.6256289638</v>
      </c>
      <c r="D20" s="32">
        <v>10205.302319009301</v>
      </c>
      <c r="E20" s="32">
        <v>2841.3106736294899</v>
      </c>
      <c r="F20" s="32">
        <v>-5427.9835178593003</v>
      </c>
      <c r="G20" s="32">
        <v>0</v>
      </c>
      <c r="H20" s="32">
        <v>0</v>
      </c>
      <c r="I20" s="113">
        <v>3819.4062403513899</v>
      </c>
    </row>
    <row r="21" spans="1:9" ht="16.5" customHeight="1" x14ac:dyDescent="0.3">
      <c r="A21" s="46" t="s">
        <v>236</v>
      </c>
      <c r="B21" s="114">
        <v>3003.03999999999</v>
      </c>
      <c r="C21" s="115">
        <v>-165.32</v>
      </c>
      <c r="D21" s="115">
        <v>-440.38</v>
      </c>
      <c r="E21" s="115">
        <v>7547.9199999999901</v>
      </c>
      <c r="F21" s="115">
        <v>-294.61</v>
      </c>
      <c r="G21" s="115">
        <v>-20.45</v>
      </c>
      <c r="H21" s="115">
        <v>-3624.12</v>
      </c>
      <c r="I21" s="114">
        <v>0</v>
      </c>
    </row>
    <row r="22" spans="1:9" ht="16.5" customHeight="1" x14ac:dyDescent="0.3">
      <c r="A22" s="46" t="s">
        <v>237</v>
      </c>
      <c r="B22" s="113">
        <v>177.99</v>
      </c>
      <c r="C22" s="32">
        <v>-88.7</v>
      </c>
      <c r="D22" s="32">
        <v>89.97</v>
      </c>
      <c r="E22" s="32">
        <v>139.38</v>
      </c>
      <c r="F22" s="32">
        <v>87.26</v>
      </c>
      <c r="G22" s="32">
        <v>0</v>
      </c>
      <c r="H22" s="32">
        <v>0.52</v>
      </c>
      <c r="I22" s="113">
        <v>-50.44</v>
      </c>
    </row>
    <row r="23" spans="1:9" ht="16.5" customHeight="1" x14ac:dyDescent="0.3">
      <c r="A23" s="46" t="s">
        <v>238</v>
      </c>
      <c r="B23" s="114">
        <v>67877</v>
      </c>
      <c r="C23" s="115">
        <v>42946</v>
      </c>
      <c r="D23" s="115">
        <v>6711</v>
      </c>
      <c r="E23" s="115">
        <v>33795</v>
      </c>
      <c r="F23" s="115">
        <v>-18118</v>
      </c>
      <c r="G23" s="115">
        <v>0</v>
      </c>
      <c r="H23" s="115">
        <v>0</v>
      </c>
      <c r="I23" s="114">
        <v>2543</v>
      </c>
    </row>
    <row r="24" spans="1:9" ht="16.5" customHeight="1" x14ac:dyDescent="0.3">
      <c r="A24" s="46" t="s">
        <v>239</v>
      </c>
      <c r="B24" s="113">
        <v>41.416884940000003</v>
      </c>
      <c r="C24" s="32">
        <v>3.18</v>
      </c>
      <c r="D24" s="32">
        <v>13.72388494</v>
      </c>
      <c r="E24" s="32">
        <v>11.595000000000001</v>
      </c>
      <c r="F24" s="32">
        <v>-3.1779999999999999</v>
      </c>
      <c r="G24" s="32">
        <v>0</v>
      </c>
      <c r="H24" s="32">
        <v>0.158</v>
      </c>
      <c r="I24" s="113">
        <v>15.938000000000001</v>
      </c>
    </row>
    <row r="25" spans="1:9" ht="16.5" customHeight="1" x14ac:dyDescent="0.3">
      <c r="A25" s="46" t="s">
        <v>240</v>
      </c>
      <c r="B25" s="114">
        <v>-635</v>
      </c>
      <c r="C25" s="115">
        <v>-598</v>
      </c>
      <c r="D25" s="115">
        <v>-89</v>
      </c>
      <c r="E25" s="115">
        <v>50</v>
      </c>
      <c r="F25" s="115">
        <v>0</v>
      </c>
      <c r="G25" s="115">
        <v>0</v>
      </c>
      <c r="H25" s="115">
        <v>0</v>
      </c>
      <c r="I25" s="114">
        <v>2</v>
      </c>
    </row>
    <row r="26" spans="1:9" ht="16.5" customHeight="1" x14ac:dyDescent="0.3">
      <c r="A26" s="46" t="s">
        <v>241</v>
      </c>
      <c r="B26" s="113">
        <v>1389</v>
      </c>
      <c r="C26" s="32">
        <v>2959</v>
      </c>
      <c r="D26" s="32">
        <v>-1158</v>
      </c>
      <c r="E26" s="32">
        <v>-105</v>
      </c>
      <c r="F26" s="32">
        <v>-288</v>
      </c>
      <c r="G26" s="32">
        <v>0</v>
      </c>
      <c r="H26" s="32">
        <v>0</v>
      </c>
      <c r="I26" s="113">
        <v>-19</v>
      </c>
    </row>
    <row r="27" spans="1:9" ht="16.5" customHeight="1" x14ac:dyDescent="0.3">
      <c r="A27" s="46" t="s">
        <v>242</v>
      </c>
      <c r="B27" s="114">
        <v>3568.3270000000002</v>
      </c>
      <c r="C27" s="115">
        <v>-595.42700000000002</v>
      </c>
      <c r="D27" s="115">
        <v>160.59899999999999</v>
      </c>
      <c r="E27" s="115">
        <v>-217.917</v>
      </c>
      <c r="F27" s="115">
        <v>4325.7169999999996</v>
      </c>
      <c r="G27" s="115">
        <v>0</v>
      </c>
      <c r="H27" s="115">
        <v>-94.989000000000004</v>
      </c>
      <c r="I27" s="114">
        <v>-9.6549999999999994</v>
      </c>
    </row>
    <row r="28" spans="1:9" ht="16.5" customHeight="1" x14ac:dyDescent="0.3">
      <c r="A28" s="46" t="s">
        <v>243</v>
      </c>
      <c r="B28" s="113">
        <v>270.77492820999998</v>
      </c>
      <c r="C28" s="32">
        <v>17.004982290000001</v>
      </c>
      <c r="D28" s="32">
        <v>94.939928719999997</v>
      </c>
      <c r="E28" s="32">
        <v>130.99644789000001</v>
      </c>
      <c r="F28" s="32">
        <v>-7.8374001299999998</v>
      </c>
      <c r="G28" s="32">
        <v>0</v>
      </c>
      <c r="H28" s="32">
        <v>0</v>
      </c>
      <c r="I28" s="113">
        <v>35.67096944</v>
      </c>
    </row>
    <row r="29" spans="1:9" ht="16.5" customHeight="1" x14ac:dyDescent="0.3">
      <c r="A29" s="46" t="s">
        <v>244</v>
      </c>
      <c r="B29" s="114">
        <v>-725.8</v>
      </c>
      <c r="C29" s="115">
        <v>21.4</v>
      </c>
      <c r="D29" s="115">
        <v>-658.3</v>
      </c>
      <c r="E29" s="115">
        <v>35.5</v>
      </c>
      <c r="F29" s="115">
        <v>12.7</v>
      </c>
      <c r="G29" s="115">
        <v>-24.7</v>
      </c>
      <c r="H29" s="115">
        <v>16.2</v>
      </c>
      <c r="I29" s="114">
        <v>-128.6</v>
      </c>
    </row>
    <row r="30" spans="1:9" ht="16.5" customHeight="1" x14ac:dyDescent="0.3">
      <c r="A30" s="46" t="s">
        <v>245</v>
      </c>
      <c r="B30" s="113">
        <v>92.13</v>
      </c>
      <c r="C30" s="32">
        <v>15.045999999999999</v>
      </c>
      <c r="D30" s="32">
        <v>-40.658000000000001</v>
      </c>
      <c r="E30" s="32">
        <v>118.871</v>
      </c>
      <c r="F30" s="32">
        <v>-1.129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29.7317</v>
      </c>
      <c r="C31" s="115">
        <v>34.606200000000001</v>
      </c>
      <c r="D31" s="115">
        <v>-7.4381000000000004</v>
      </c>
      <c r="E31" s="115">
        <v>7.0000000000000007E-2</v>
      </c>
      <c r="F31" s="115">
        <v>2.4643999999999999</v>
      </c>
      <c r="G31" s="115">
        <v>0</v>
      </c>
      <c r="H31" s="115">
        <v>0</v>
      </c>
      <c r="I31" s="114">
        <v>2.92E-2</v>
      </c>
    </row>
    <row r="32" spans="1:9" ht="16.5" customHeight="1" x14ac:dyDescent="0.3">
      <c r="A32" s="46" t="s">
        <v>247</v>
      </c>
      <c r="B32" s="113">
        <v>10091</v>
      </c>
      <c r="C32" s="32">
        <v>7583</v>
      </c>
      <c r="D32" s="32">
        <v>-255</v>
      </c>
      <c r="E32" s="32">
        <v>2644</v>
      </c>
      <c r="F32" s="32">
        <v>-505</v>
      </c>
      <c r="G32" s="32">
        <v>24</v>
      </c>
      <c r="H32" s="32">
        <v>600</v>
      </c>
      <c r="I32" s="113">
        <v>0</v>
      </c>
    </row>
    <row r="33" spans="1:9" ht="16.5" customHeight="1" x14ac:dyDescent="0.3">
      <c r="A33" s="46" t="s">
        <v>248</v>
      </c>
      <c r="B33" s="114">
        <v>6893</v>
      </c>
      <c r="C33" s="115">
        <v>1379</v>
      </c>
      <c r="D33" s="115">
        <v>1299</v>
      </c>
      <c r="E33" s="115">
        <v>1827</v>
      </c>
      <c r="F33" s="115">
        <v>3297</v>
      </c>
      <c r="G33" s="115">
        <v>0</v>
      </c>
      <c r="H33" s="115">
        <v>-909</v>
      </c>
      <c r="I33" s="114">
        <v>0</v>
      </c>
    </row>
    <row r="34" spans="1:9" ht="16.5" customHeight="1" x14ac:dyDescent="0.3">
      <c r="A34" s="46" t="s">
        <v>249</v>
      </c>
      <c r="B34" s="113">
        <v>10915.6858530152</v>
      </c>
      <c r="C34" s="32">
        <v>2548.4348377004198</v>
      </c>
      <c r="D34" s="32">
        <v>6015.8444166050103</v>
      </c>
      <c r="E34" s="32">
        <v>1963.9810224751</v>
      </c>
      <c r="F34" s="32">
        <v>387.42557623464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2819.7078175368902</v>
      </c>
      <c r="C35" s="115">
        <v>333.37173608434603</v>
      </c>
      <c r="D35" s="115">
        <v>919.49459480353903</v>
      </c>
      <c r="E35" s="115">
        <v>582.19714463482001</v>
      </c>
      <c r="F35" s="115">
        <v>354.51133205135102</v>
      </c>
      <c r="G35" s="115">
        <v>-8.3481549987400001</v>
      </c>
      <c r="H35" s="115">
        <v>170.310747530003</v>
      </c>
      <c r="I35" s="114">
        <v>468.17041743157</v>
      </c>
    </row>
    <row r="36" spans="1:9" ht="16.5" customHeight="1" x14ac:dyDescent="0.3">
      <c r="A36" s="46" t="s">
        <v>251</v>
      </c>
      <c r="B36" s="113">
        <v>6449.6818999999996</v>
      </c>
      <c r="C36" s="32">
        <v>1644.059</v>
      </c>
      <c r="D36" s="32">
        <v>1797.7719999999999</v>
      </c>
      <c r="E36" s="32">
        <v>2838.7035000000001</v>
      </c>
      <c r="F36" s="32">
        <v>767.77009999999996</v>
      </c>
      <c r="G36" s="32">
        <v>-4.5670999999999999</v>
      </c>
      <c r="H36" s="32">
        <v>-1006.9160000000001</v>
      </c>
      <c r="I36" s="113">
        <v>412.86040000000003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lbYps3lL8um9cvM8IkqpqwfqbshQ5mXPOW2cejxG4MCJHcutnLbSsjj38vtdSPeKoz/1TEIq4i05pCWl1C9C/w==" saltValue="/xmzVWqNLM0UI4EVWlOFcw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activeCell="G28" sqref="G28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tr">
        <f>'Table of Contents'!C17</f>
        <v>Table 2.7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tr">
        <f>"UCITS: "&amp;'Table of Contents'!A17&amp;", "&amp;'Table of Contents'!A3</f>
        <v>UCITS: Total Net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178.27600000000001</v>
      </c>
      <c r="H8" s="94">
        <v>-207.40899999999999</v>
      </c>
      <c r="I8" s="94">
        <v>14.819000000000001</v>
      </c>
      <c r="J8" s="94">
        <v>370.86599999999999</v>
      </c>
      <c r="K8" s="100">
        <v>0</v>
      </c>
      <c r="M8" s="133"/>
    </row>
    <row r="9" spans="1:13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225</v>
      </c>
      <c r="B10" s="100">
        <v>1.369585453</v>
      </c>
      <c r="C10" s="94">
        <v>1.369585453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872.13399509999999</v>
      </c>
      <c r="H13" s="102">
        <v>0</v>
      </c>
      <c r="I13" s="102">
        <v>0</v>
      </c>
      <c r="J13" s="102">
        <v>0</v>
      </c>
      <c r="K13" s="6">
        <v>872.13399509999999</v>
      </c>
    </row>
    <row r="14" spans="1:13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3223.3910000000001</v>
      </c>
      <c r="H14" s="94">
        <v>307.17200000000003</v>
      </c>
      <c r="I14" s="94">
        <v>171.96199999999999</v>
      </c>
      <c r="J14" s="94">
        <v>2728.328</v>
      </c>
      <c r="K14" s="100">
        <v>15.929</v>
      </c>
    </row>
    <row r="15" spans="1:13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105.75188110000001</v>
      </c>
      <c r="H15" s="102">
        <v>-22.7566223</v>
      </c>
      <c r="I15" s="102">
        <v>18.261962830000002</v>
      </c>
      <c r="J15" s="102">
        <v>110.2465406</v>
      </c>
      <c r="K15" s="6">
        <v>0</v>
      </c>
    </row>
    <row r="16" spans="1:13" ht="16.5" customHeight="1" x14ac:dyDescent="0.3">
      <c r="A16" s="46" t="s">
        <v>231</v>
      </c>
      <c r="B16" s="100">
        <v>-13541</v>
      </c>
      <c r="C16" s="94">
        <v>-13125</v>
      </c>
      <c r="D16" s="94">
        <v>-221</v>
      </c>
      <c r="E16" s="100">
        <v>-195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1619.2</v>
      </c>
      <c r="C17" s="102">
        <v>1174.481</v>
      </c>
      <c r="D17" s="102">
        <v>426.03699999999998</v>
      </c>
      <c r="E17" s="6">
        <v>18.681999999999999</v>
      </c>
      <c r="F17" s="108"/>
      <c r="G17" s="6">
        <v>424.81099999999998</v>
      </c>
      <c r="H17" s="102">
        <v>15.327999999999999</v>
      </c>
      <c r="I17" s="102">
        <v>-1.5389999999999999</v>
      </c>
      <c r="J17" s="102">
        <v>405.83600000000001</v>
      </c>
      <c r="K17" s="6">
        <v>5.1859999999999999</v>
      </c>
    </row>
    <row r="18" spans="1:11" ht="16.5" customHeight="1" x14ac:dyDescent="0.3">
      <c r="A18" s="46" t="s">
        <v>233</v>
      </c>
      <c r="B18" s="100">
        <v>0.22800000000000001</v>
      </c>
      <c r="C18" s="94">
        <v>0.22800000000000001</v>
      </c>
      <c r="D18" s="94">
        <v>0</v>
      </c>
      <c r="E18" s="100">
        <v>0</v>
      </c>
      <c r="F18" s="108"/>
      <c r="G18" s="100">
        <v>-1.601</v>
      </c>
      <c r="H18" s="94">
        <v>10.364000000000001</v>
      </c>
      <c r="I18" s="94">
        <v>-10.375</v>
      </c>
      <c r="J18" s="94">
        <v>-1.59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12373.7562926912</v>
      </c>
      <c r="C20" s="94">
        <v>9428.5410588787308</v>
      </c>
      <c r="D20" s="94">
        <v>815.83126277339704</v>
      </c>
      <c r="E20" s="100">
        <v>2129.3839710390798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-1772.99</v>
      </c>
      <c r="H21" s="102">
        <v>-4.62</v>
      </c>
      <c r="I21" s="102">
        <v>18.29</v>
      </c>
      <c r="J21" s="102">
        <v>-1786.66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-2.94</v>
      </c>
      <c r="H22" s="94">
        <v>0</v>
      </c>
      <c r="I22" s="94">
        <v>0.9</v>
      </c>
      <c r="J22" s="94">
        <v>0</v>
      </c>
      <c r="K22" s="100">
        <v>-3.84</v>
      </c>
    </row>
    <row r="23" spans="1:11" ht="16.5" customHeight="1" x14ac:dyDescent="0.3">
      <c r="A23" s="46" t="s">
        <v>238</v>
      </c>
      <c r="B23" s="6">
        <v>22404</v>
      </c>
      <c r="C23" s="102">
        <v>0</v>
      </c>
      <c r="D23" s="102">
        <v>0</v>
      </c>
      <c r="E23" s="6">
        <v>0</v>
      </c>
      <c r="F23" s="108"/>
      <c r="G23" s="6">
        <v>2543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0.08</v>
      </c>
      <c r="H24" s="94">
        <v>0</v>
      </c>
      <c r="I24" s="94">
        <v>0</v>
      </c>
      <c r="J24" s="94">
        <v>0</v>
      </c>
      <c r="K24" s="100">
        <v>0.08</v>
      </c>
    </row>
    <row r="25" spans="1:11" ht="16.5" customHeight="1" x14ac:dyDescent="0.3">
      <c r="A25" s="46" t="s">
        <v>240</v>
      </c>
      <c r="B25" s="6">
        <v>174</v>
      </c>
      <c r="C25" s="102">
        <v>0</v>
      </c>
      <c r="D25" s="102">
        <v>0</v>
      </c>
      <c r="E25" s="6">
        <v>0</v>
      </c>
      <c r="F25" s="108"/>
      <c r="G25" s="6">
        <v>-42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-28.331</v>
      </c>
      <c r="H27" s="102">
        <v>-6.0309999999999997</v>
      </c>
      <c r="I27" s="102">
        <v>-2.5209999999999999</v>
      </c>
      <c r="J27" s="102">
        <v>-10.114000000000001</v>
      </c>
      <c r="K27" s="6">
        <v>-9.6649999999999991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120.30647601</v>
      </c>
      <c r="H28" s="94">
        <v>0</v>
      </c>
      <c r="I28" s="94">
        <v>0</v>
      </c>
      <c r="J28" s="94">
        <v>120.30647601</v>
      </c>
      <c r="K28" s="100">
        <v>0</v>
      </c>
    </row>
    <row r="29" spans="1:11" ht="16.5" customHeight="1" x14ac:dyDescent="0.3">
      <c r="A29" s="46" t="s">
        <v>244</v>
      </c>
      <c r="B29" s="6">
        <v>-0.2</v>
      </c>
      <c r="C29" s="102">
        <v>-0.2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-0.1229</v>
      </c>
      <c r="H31" s="102">
        <v>-0.1205</v>
      </c>
      <c r="I31" s="102">
        <v>0</v>
      </c>
      <c r="J31" s="102">
        <v>-2.3999999999999998E-3</v>
      </c>
      <c r="K31" s="6">
        <v>0</v>
      </c>
    </row>
    <row r="32" spans="1:11" ht="16.5" customHeight="1" x14ac:dyDescent="0.3">
      <c r="A32" s="46" t="s">
        <v>247</v>
      </c>
      <c r="B32" s="100">
        <v>-2</v>
      </c>
      <c r="C32" s="94">
        <v>-2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339</v>
      </c>
      <c r="C33" s="102">
        <v>339</v>
      </c>
      <c r="D33" s="102">
        <v>0</v>
      </c>
      <c r="E33" s="6">
        <v>0</v>
      </c>
      <c r="F33" s="108"/>
      <c r="G33" s="6">
        <v>5918</v>
      </c>
      <c r="H33" s="102">
        <v>1340</v>
      </c>
      <c r="I33" s="102">
        <v>-4</v>
      </c>
      <c r="J33" s="102">
        <v>4582</v>
      </c>
      <c r="K33" s="6">
        <v>0</v>
      </c>
    </row>
    <row r="34" spans="1:11" ht="16.5" customHeight="1" x14ac:dyDescent="0.3">
      <c r="A34" s="46" t="s">
        <v>249</v>
      </c>
      <c r="B34" s="100">
        <v>359.68102811221701</v>
      </c>
      <c r="C34" s="94">
        <v>324.34075369621701</v>
      </c>
      <c r="D34" s="94">
        <v>0</v>
      </c>
      <c r="E34" s="100">
        <v>35.340274416</v>
      </c>
      <c r="F34" s="108"/>
      <c r="G34" s="100">
        <v>-3.9882009803748999</v>
      </c>
      <c r="H34" s="94">
        <v>-124.98825509734</v>
      </c>
      <c r="I34" s="94">
        <v>-106.84972575991</v>
      </c>
      <c r="J34" s="94">
        <v>253.010165786871</v>
      </c>
      <c r="K34" s="100">
        <v>-25.160385909999999</v>
      </c>
    </row>
    <row r="35" spans="1:11" ht="16.5" customHeight="1" x14ac:dyDescent="0.3">
      <c r="A35" s="46" t="s">
        <v>250</v>
      </c>
      <c r="B35" s="6">
        <v>-4.0160942239999997</v>
      </c>
      <c r="C35" s="102">
        <v>0</v>
      </c>
      <c r="D35" s="102">
        <v>0</v>
      </c>
      <c r="E35" s="6">
        <v>0</v>
      </c>
      <c r="F35" s="108"/>
      <c r="G35" s="6">
        <v>166.67371538022499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1698.5804000000001</v>
      </c>
      <c r="H36" s="94">
        <v>529.88220000000001</v>
      </c>
      <c r="I36" s="94">
        <v>-89.379000000000005</v>
      </c>
      <c r="J36" s="94">
        <v>927.95339999999999</v>
      </c>
      <c r="K36" s="100">
        <v>330.12380000000002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X09kHFo0ytuHdg8WQ/eOo0LB2dYxkZAjrNPpM4hC8ON57gp9BFm45oR7Wx3HaCAzyv6B4fS7QKZAbTA/ls5YKg==" saltValue="gdLurzXcKHPNCuOZI+KMOw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activeCell="E27" sqref="E2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Contents'!C20</f>
        <v>Table 2.8</v>
      </c>
      <c r="B1" s="168"/>
      <c r="C1" s="40"/>
    </row>
    <row r="2" spans="1:9" ht="16.5" customHeight="1" x14ac:dyDescent="0.3">
      <c r="A2" s="4" t="str">
        <f>"UCITS: "&amp;'Table of Contents'!A20&amp;", "&amp;'Table of Contents'!A3</f>
        <v>UCITS: Total Sales , 2018:Q1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82.348202200000003</v>
      </c>
      <c r="C10" s="32">
        <v>14.10468491</v>
      </c>
      <c r="D10" s="32">
        <v>8.7172881800000006</v>
      </c>
      <c r="E10" s="32">
        <v>52.327229099999997</v>
      </c>
      <c r="F10" s="32">
        <v>7.1980000000000004</v>
      </c>
      <c r="G10" s="32">
        <v>0</v>
      </c>
      <c r="H10" s="32">
        <v>0</v>
      </c>
      <c r="I10" s="113">
        <v>1E-3</v>
      </c>
    </row>
    <row r="11" spans="1:9" ht="16.5" customHeight="1" x14ac:dyDescent="0.3">
      <c r="A11" s="46" t="s">
        <v>226</v>
      </c>
      <c r="B11" s="114">
        <v>3904.19</v>
      </c>
      <c r="C11" s="115">
        <v>344.87</v>
      </c>
      <c r="D11" s="115">
        <v>1417.66</v>
      </c>
      <c r="E11" s="115">
        <v>40.06</v>
      </c>
      <c r="F11" s="115">
        <v>2000.09</v>
      </c>
      <c r="G11" s="115">
        <v>0</v>
      </c>
      <c r="H11" s="115">
        <v>0</v>
      </c>
      <c r="I11" s="114">
        <v>101.51</v>
      </c>
    </row>
    <row r="12" spans="1:9" ht="16.5" customHeight="1" x14ac:dyDescent="0.3">
      <c r="A12" s="46" t="s">
        <v>227</v>
      </c>
      <c r="B12" s="113">
        <v>26</v>
      </c>
      <c r="C12" s="32">
        <v>17</v>
      </c>
      <c r="D12" s="32">
        <v>5</v>
      </c>
      <c r="E12" s="32">
        <v>4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22676.571530000001</v>
      </c>
      <c r="C13" s="115">
        <v>3580.2433639999999</v>
      </c>
      <c r="D13" s="115">
        <v>5410.5192550000002</v>
      </c>
      <c r="E13" s="115">
        <v>11668.09117</v>
      </c>
      <c r="F13" s="115">
        <v>404.3383662</v>
      </c>
      <c r="G13" s="115">
        <v>0</v>
      </c>
      <c r="H13" s="115">
        <v>0</v>
      </c>
      <c r="I13" s="114">
        <v>1613.379377</v>
      </c>
    </row>
    <row r="14" spans="1:9" ht="16.5" customHeight="1" x14ac:dyDescent="0.3">
      <c r="A14" s="46" t="s">
        <v>229</v>
      </c>
      <c r="B14" s="113">
        <v>85436.822</v>
      </c>
      <c r="C14" s="32">
        <v>46728.677000000003</v>
      </c>
      <c r="D14" s="32">
        <v>31982.756000000001</v>
      </c>
      <c r="E14" s="32">
        <v>6437.4489999999996</v>
      </c>
      <c r="F14" s="32">
        <v>34.771000000000001</v>
      </c>
      <c r="G14" s="32">
        <v>0</v>
      </c>
      <c r="H14" s="32">
        <v>0</v>
      </c>
      <c r="I14" s="113">
        <v>253.16900000000001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29587.141</v>
      </c>
      <c r="C17" s="115">
        <v>12924.877</v>
      </c>
      <c r="D17" s="115">
        <v>6955.7790000000005</v>
      </c>
      <c r="E17" s="115">
        <v>7926.7920000000004</v>
      </c>
      <c r="F17" s="115">
        <v>666.71100000000001</v>
      </c>
      <c r="G17" s="115">
        <v>1.07</v>
      </c>
      <c r="H17" s="115">
        <v>93.203999999999994</v>
      </c>
      <c r="I17" s="114">
        <v>1018.708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915554.84870699595</v>
      </c>
      <c r="C20" s="32">
        <v>73830.759672390399</v>
      </c>
      <c r="D20" s="32">
        <v>76347.241972080796</v>
      </c>
      <c r="E20" s="32">
        <v>11085.784760889699</v>
      </c>
      <c r="F20" s="32">
        <v>745336.81771121197</v>
      </c>
      <c r="G20" s="32">
        <v>0</v>
      </c>
      <c r="H20" s="32">
        <v>0</v>
      </c>
      <c r="I20" s="113">
        <v>8954.2445904234391</v>
      </c>
    </row>
    <row r="21" spans="1:9" ht="16.5" customHeight="1" x14ac:dyDescent="0.3">
      <c r="A21" s="46" t="s">
        <v>236</v>
      </c>
      <c r="B21" s="114">
        <v>23015.72</v>
      </c>
      <c r="C21" s="115">
        <v>1935.57</v>
      </c>
      <c r="D21" s="115">
        <v>4273.8</v>
      </c>
      <c r="E21" s="115">
        <v>12926.48</v>
      </c>
      <c r="F21" s="115">
        <v>563.03</v>
      </c>
      <c r="G21" s="115">
        <v>1.42</v>
      </c>
      <c r="H21" s="115">
        <v>3315.42</v>
      </c>
      <c r="I21" s="114">
        <v>0</v>
      </c>
    </row>
    <row r="22" spans="1:9" ht="16.5" customHeight="1" x14ac:dyDescent="0.3">
      <c r="A22" s="46" t="s">
        <v>237</v>
      </c>
      <c r="B22" s="113">
        <v>2855.66</v>
      </c>
      <c r="C22" s="32">
        <v>558.35</v>
      </c>
      <c r="D22" s="32">
        <v>727.05</v>
      </c>
      <c r="E22" s="32">
        <v>408.41</v>
      </c>
      <c r="F22" s="32">
        <v>807.23</v>
      </c>
      <c r="G22" s="32">
        <v>0</v>
      </c>
      <c r="H22" s="32">
        <v>1.01</v>
      </c>
      <c r="I22" s="113">
        <v>353.61</v>
      </c>
    </row>
    <row r="23" spans="1:9" ht="16.5" customHeight="1" x14ac:dyDescent="0.3">
      <c r="A23" s="46" t="s">
        <v>238</v>
      </c>
      <c r="B23" s="114">
        <v>858145</v>
      </c>
      <c r="C23" s="115">
        <v>189998</v>
      </c>
      <c r="D23" s="115">
        <v>168660</v>
      </c>
      <c r="E23" s="115">
        <v>109195</v>
      </c>
      <c r="F23" s="115">
        <v>376989</v>
      </c>
      <c r="G23" s="115">
        <v>0</v>
      </c>
      <c r="H23" s="115">
        <v>0</v>
      </c>
      <c r="I23" s="114">
        <v>13303</v>
      </c>
    </row>
    <row r="24" spans="1:9" ht="16.5" customHeight="1" x14ac:dyDescent="0.3">
      <c r="A24" s="46" t="s">
        <v>239</v>
      </c>
      <c r="B24" s="113">
        <v>141.465</v>
      </c>
      <c r="C24" s="32">
        <v>8.6549999999999994</v>
      </c>
      <c r="D24" s="32">
        <v>52.860999999999997</v>
      </c>
      <c r="E24" s="32">
        <v>35.588999999999999</v>
      </c>
      <c r="F24" s="32">
        <v>0.54200000000000004</v>
      </c>
      <c r="G24" s="32">
        <v>0</v>
      </c>
      <c r="H24" s="32">
        <v>0.26500000000000001</v>
      </c>
      <c r="I24" s="113">
        <v>43.552999999999997</v>
      </c>
    </row>
    <row r="25" spans="1:9" ht="16.5" customHeight="1" x14ac:dyDescent="0.3">
      <c r="A25" s="46" t="s">
        <v>240</v>
      </c>
      <c r="B25" s="114">
        <v>2438</v>
      </c>
      <c r="C25" s="115">
        <v>1253</v>
      </c>
      <c r="D25" s="115">
        <v>954</v>
      </c>
      <c r="E25" s="115">
        <v>226</v>
      </c>
      <c r="F25" s="115">
        <v>0</v>
      </c>
      <c r="G25" s="115">
        <v>0</v>
      </c>
      <c r="H25" s="115">
        <v>0</v>
      </c>
      <c r="I25" s="114">
        <v>5</v>
      </c>
    </row>
    <row r="26" spans="1:9" ht="16.5" customHeight="1" x14ac:dyDescent="0.3">
      <c r="A26" s="46" t="s">
        <v>241</v>
      </c>
      <c r="B26" s="113">
        <v>21327</v>
      </c>
      <c r="C26" s="32">
        <v>8926</v>
      </c>
      <c r="D26" s="32">
        <v>6318</v>
      </c>
      <c r="E26" s="32">
        <v>905</v>
      </c>
      <c r="F26" s="32">
        <v>4255</v>
      </c>
      <c r="G26" s="32">
        <v>0</v>
      </c>
      <c r="H26" s="32">
        <v>0</v>
      </c>
      <c r="I26" s="113">
        <v>923</v>
      </c>
    </row>
    <row r="27" spans="1:9" ht="16.5" customHeight="1" x14ac:dyDescent="0.3">
      <c r="A27" s="46" t="s">
        <v>242</v>
      </c>
      <c r="B27" s="114">
        <v>19148.157999999999</v>
      </c>
      <c r="C27" s="115">
        <v>5320.66</v>
      </c>
      <c r="D27" s="115">
        <v>2335.4960000000001</v>
      </c>
      <c r="E27" s="115">
        <v>1655.0429999999999</v>
      </c>
      <c r="F27" s="115">
        <v>9486.94</v>
      </c>
      <c r="G27" s="115">
        <v>0</v>
      </c>
      <c r="H27" s="115">
        <v>177.02500000000001</v>
      </c>
      <c r="I27" s="114">
        <v>172.995</v>
      </c>
    </row>
    <row r="28" spans="1:9" ht="16.5" customHeight="1" x14ac:dyDescent="0.3">
      <c r="A28" s="46" t="s">
        <v>243</v>
      </c>
      <c r="B28" s="113">
        <v>938.80537100000004</v>
      </c>
      <c r="C28" s="32">
        <v>67.892416159999996</v>
      </c>
      <c r="D28" s="32">
        <v>230.74866763</v>
      </c>
      <c r="E28" s="32">
        <v>239.07572529000001</v>
      </c>
      <c r="F28" s="32">
        <v>15.20778</v>
      </c>
      <c r="G28" s="32">
        <v>0</v>
      </c>
      <c r="H28" s="32">
        <v>0</v>
      </c>
      <c r="I28" s="113">
        <v>385.88078192</v>
      </c>
    </row>
    <row r="29" spans="1:9" ht="16.5" customHeight="1" x14ac:dyDescent="0.3">
      <c r="A29" s="46" t="s">
        <v>244</v>
      </c>
      <c r="B29" s="114">
        <v>1291.8</v>
      </c>
      <c r="C29" s="115">
        <v>61.2</v>
      </c>
      <c r="D29" s="115">
        <v>442.6</v>
      </c>
      <c r="E29" s="115">
        <v>93.6</v>
      </c>
      <c r="F29" s="115">
        <v>31</v>
      </c>
      <c r="G29" s="115">
        <v>6.1</v>
      </c>
      <c r="H29" s="115">
        <v>32.9</v>
      </c>
      <c r="I29" s="114">
        <v>624.4</v>
      </c>
    </row>
    <row r="30" spans="1:9" ht="16.5" customHeight="1" x14ac:dyDescent="0.3">
      <c r="A30" s="46" t="s">
        <v>245</v>
      </c>
      <c r="B30" s="113">
        <v>323.76100000000002</v>
      </c>
      <c r="C30" s="32">
        <v>29.744</v>
      </c>
      <c r="D30" s="32">
        <v>74.391000000000005</v>
      </c>
      <c r="E30" s="32">
        <v>219.626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163.79730000000001</v>
      </c>
      <c r="C31" s="115">
        <v>102.7264</v>
      </c>
      <c r="D31" s="115">
        <v>9.8450000000000006</v>
      </c>
      <c r="E31" s="115">
        <v>35.081299999999999</v>
      </c>
      <c r="F31" s="115">
        <v>16.111000000000001</v>
      </c>
      <c r="G31" s="115">
        <v>0</v>
      </c>
      <c r="H31" s="115">
        <v>0</v>
      </c>
      <c r="I31" s="114">
        <v>3.3599999999999998E-2</v>
      </c>
    </row>
    <row r="32" spans="1:9" ht="16.5" customHeight="1" x14ac:dyDescent="0.3">
      <c r="A32" s="46" t="s">
        <v>247</v>
      </c>
      <c r="B32" s="113">
        <v>44023</v>
      </c>
      <c r="C32" s="32">
        <v>14065</v>
      </c>
      <c r="D32" s="32">
        <v>12683</v>
      </c>
      <c r="E32" s="32">
        <v>9887</v>
      </c>
      <c r="F32" s="32">
        <v>5100</v>
      </c>
      <c r="G32" s="32">
        <v>25</v>
      </c>
      <c r="H32" s="32">
        <v>2263</v>
      </c>
      <c r="I32" s="113">
        <v>0</v>
      </c>
    </row>
    <row r="33" spans="1:9" ht="16.5" customHeight="1" x14ac:dyDescent="0.3">
      <c r="A33" s="46" t="s">
        <v>248</v>
      </c>
      <c r="B33" s="114">
        <v>154139</v>
      </c>
      <c r="C33" s="115">
        <v>87520</v>
      </c>
      <c r="D33" s="115">
        <v>21047</v>
      </c>
      <c r="E33" s="115">
        <v>24144</v>
      </c>
      <c r="F33" s="115">
        <v>21392</v>
      </c>
      <c r="G33" s="115">
        <v>0</v>
      </c>
      <c r="H33" s="115">
        <v>36</v>
      </c>
      <c r="I33" s="114">
        <v>0</v>
      </c>
    </row>
    <row r="34" spans="1:9" ht="16.5" customHeight="1" x14ac:dyDescent="0.3">
      <c r="A34" s="46" t="s">
        <v>249</v>
      </c>
      <c r="B34" s="113">
        <v>40036.922884528998</v>
      </c>
      <c r="C34" s="32">
        <v>15396.078284430399</v>
      </c>
      <c r="D34" s="32">
        <v>10715.119454735899</v>
      </c>
      <c r="E34" s="32">
        <v>3272.16511352609</v>
      </c>
      <c r="F34" s="32">
        <v>10653.5600318366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71886.207800000004</v>
      </c>
      <c r="C36" s="32">
        <v>39388.166100000002</v>
      </c>
      <c r="D36" s="32">
        <v>13830.9452</v>
      </c>
      <c r="E36" s="32">
        <v>8724.5424000000003</v>
      </c>
      <c r="F36" s="32">
        <v>5534.2984999999999</v>
      </c>
      <c r="G36" s="32">
        <v>7.6513</v>
      </c>
      <c r="H36" s="32">
        <v>3398.6334000000002</v>
      </c>
      <c r="I36" s="113">
        <v>1001.9709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2wdY78uQKt77XBlBWMfsLnRV6gr6rKMaQSDG7XPiUxQsLIP1LfZWB5aaFUjf1rN3csODQJ+06kIfhbdoylTyMA==" saltValue="1VmzR0bMQS5Yj+32Jpzsug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activeCell="E20" sqref="E2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Contents'!C21</f>
        <v>Table 2.9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1.6609714529999999</v>
      </c>
      <c r="C10" s="94">
        <v>1.6609714529999999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1613.379377</v>
      </c>
      <c r="H13" s="102">
        <v>0</v>
      </c>
      <c r="I13" s="102">
        <v>0</v>
      </c>
      <c r="J13" s="102">
        <v>0</v>
      </c>
      <c r="K13" s="6">
        <v>1613.379377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3740.4140000000002</v>
      </c>
      <c r="H14" s="94">
        <v>363.93900000000002</v>
      </c>
      <c r="I14" s="94">
        <v>198.21700000000001</v>
      </c>
      <c r="J14" s="94">
        <v>3153.701</v>
      </c>
      <c r="K14" s="100">
        <v>24.556999999999999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6489.1260000000002</v>
      </c>
      <c r="C17" s="102">
        <v>5645.8720000000003</v>
      </c>
      <c r="D17" s="102">
        <v>733.71199999999999</v>
      </c>
      <c r="E17" s="6">
        <v>109.542</v>
      </c>
      <c r="F17" s="108"/>
      <c r="G17" s="6">
        <v>1947.893</v>
      </c>
      <c r="H17" s="102">
        <v>234.858</v>
      </c>
      <c r="I17" s="102">
        <v>0.67300000000000004</v>
      </c>
      <c r="J17" s="102">
        <v>1702.4059999999999</v>
      </c>
      <c r="K17" s="6">
        <v>9.9559999999999995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46540.040074429802</v>
      </c>
      <c r="C20" s="94">
        <v>28115.5658710592</v>
      </c>
      <c r="D20" s="94">
        <v>15399.9892859664</v>
      </c>
      <c r="E20" s="100">
        <v>3024.4849174042201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1903.69</v>
      </c>
      <c r="H21" s="102">
        <v>7.04</v>
      </c>
      <c r="I21" s="102">
        <v>105.03</v>
      </c>
      <c r="J21" s="102">
        <v>1791.62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11.81</v>
      </c>
      <c r="H22" s="94">
        <v>0</v>
      </c>
      <c r="I22" s="94">
        <v>1.66</v>
      </c>
      <c r="J22" s="94">
        <v>0</v>
      </c>
      <c r="K22" s="100">
        <v>10.15</v>
      </c>
    </row>
    <row r="23" spans="1:11" ht="16.5" customHeight="1" x14ac:dyDescent="0.3">
      <c r="A23" s="46" t="s">
        <v>238</v>
      </c>
      <c r="B23" s="6">
        <v>39246</v>
      </c>
      <c r="C23" s="102">
        <v>0</v>
      </c>
      <c r="D23" s="102">
        <v>0</v>
      </c>
      <c r="E23" s="6">
        <v>0</v>
      </c>
      <c r="F23" s="108"/>
      <c r="G23" s="6">
        <v>11466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0.13300000000000001</v>
      </c>
      <c r="H24" s="94">
        <v>0</v>
      </c>
      <c r="I24" s="94">
        <v>0</v>
      </c>
      <c r="J24" s="94">
        <v>0</v>
      </c>
      <c r="K24" s="100">
        <v>0.13300000000000001</v>
      </c>
    </row>
    <row r="25" spans="1:11" ht="16.5" customHeight="1" x14ac:dyDescent="0.3">
      <c r="A25" s="46" t="s">
        <v>240</v>
      </c>
      <c r="B25" s="6">
        <v>226</v>
      </c>
      <c r="C25" s="102">
        <v>0</v>
      </c>
      <c r="D25" s="102">
        <v>0</v>
      </c>
      <c r="E25" s="6">
        <v>0</v>
      </c>
      <c r="F25" s="108"/>
      <c r="G25" s="6">
        <v>22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157.60900000000001</v>
      </c>
      <c r="H27" s="102">
        <v>45.548000000000002</v>
      </c>
      <c r="I27" s="102">
        <v>1.403</v>
      </c>
      <c r="J27" s="102">
        <v>8.7859999999999996</v>
      </c>
      <c r="K27" s="6">
        <v>101.871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212.42168477000001</v>
      </c>
      <c r="H28" s="94">
        <v>0</v>
      </c>
      <c r="I28" s="94">
        <v>0</v>
      </c>
      <c r="J28" s="94">
        <v>212.42168477000001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2.351</v>
      </c>
      <c r="H31" s="102">
        <v>2.3485999999999998</v>
      </c>
      <c r="I31" s="102">
        <v>0</v>
      </c>
      <c r="J31" s="102">
        <v>2.3999999999999998E-3</v>
      </c>
      <c r="K31" s="6">
        <v>0</v>
      </c>
    </row>
    <row r="32" spans="1:11" ht="16.5" customHeight="1" x14ac:dyDescent="0.3">
      <c r="A32" s="46" t="s">
        <v>247</v>
      </c>
      <c r="B32" s="100">
        <v>26</v>
      </c>
      <c r="C32" s="94">
        <v>26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1739</v>
      </c>
      <c r="C33" s="102">
        <v>1739</v>
      </c>
      <c r="D33" s="102">
        <v>0</v>
      </c>
      <c r="E33" s="6">
        <v>0</v>
      </c>
      <c r="F33" s="108"/>
      <c r="G33" s="6">
        <v>19969</v>
      </c>
      <c r="H33" s="102">
        <v>4207</v>
      </c>
      <c r="I33" s="102">
        <v>74</v>
      </c>
      <c r="J33" s="102">
        <v>15688</v>
      </c>
      <c r="K33" s="6">
        <v>0</v>
      </c>
    </row>
    <row r="34" spans="1:11" ht="16.5" customHeight="1" x14ac:dyDescent="0.3">
      <c r="A34" s="46" t="s">
        <v>249</v>
      </c>
      <c r="B34" s="100">
        <v>670.87942124187896</v>
      </c>
      <c r="C34" s="94">
        <v>598.10897734687899</v>
      </c>
      <c r="D34" s="94">
        <v>0</v>
      </c>
      <c r="E34" s="100">
        <v>72.770443895</v>
      </c>
      <c r="F34" s="108"/>
      <c r="G34" s="100">
        <v>744.92998832738101</v>
      </c>
      <c r="H34" s="94">
        <v>105.909423753751</v>
      </c>
      <c r="I34" s="94">
        <v>228.79515852634901</v>
      </c>
      <c r="J34" s="94">
        <v>338.16726462728099</v>
      </c>
      <c r="K34" s="100">
        <v>72.058141419999998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3594.3413999999998</v>
      </c>
      <c r="H36" s="94">
        <v>966.87879999999996</v>
      </c>
      <c r="I36" s="94">
        <v>133.09719999999999</v>
      </c>
      <c r="J36" s="94">
        <v>1734.4621999999999</v>
      </c>
      <c r="K36" s="100">
        <v>759.90319999999997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rOmczroxbPlAuljo0N+anatW80j9YjRbnvinuqDB7NYWkKt14jTU74ktI8P0smdsI2162O+nwm7+VPXN5EXVCA==" saltValue="H4c2VErSU6LCSCUiv5UQE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activeCell="F27" sqref="F27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tr">
        <f>'Table of Contents'!C24</f>
        <v>Table 2.10</v>
      </c>
      <c r="B1" s="168"/>
      <c r="C1" s="40"/>
    </row>
    <row r="2" spans="1:9" ht="16.5" customHeight="1" x14ac:dyDescent="0.3">
      <c r="A2" s="4" t="str">
        <f>"UCITS: "&amp;'Table of Contents'!A24&amp;", "&amp;'Table of Contents'!A3</f>
        <v>UCITS: Total Redemptions, 2018:Q1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225</v>
      </c>
      <c r="B10" s="113">
        <v>51.218867680000002</v>
      </c>
      <c r="C10" s="32">
        <v>6.735074</v>
      </c>
      <c r="D10" s="32">
        <v>8.0486579999999996</v>
      </c>
      <c r="E10" s="32">
        <v>24.856193999999999</v>
      </c>
      <c r="F10" s="32">
        <v>11.547941679999999</v>
      </c>
      <c r="G10" s="32">
        <v>0</v>
      </c>
      <c r="H10" s="32">
        <v>0</v>
      </c>
      <c r="I10" s="113">
        <v>3.1E-2</v>
      </c>
    </row>
    <row r="11" spans="1:9" ht="16.5" customHeight="1" x14ac:dyDescent="0.3">
      <c r="A11" s="46" t="s">
        <v>226</v>
      </c>
      <c r="B11" s="114">
        <v>3808.75</v>
      </c>
      <c r="C11" s="115">
        <v>393.22</v>
      </c>
      <c r="D11" s="115">
        <v>419.05</v>
      </c>
      <c r="E11" s="115">
        <v>24.51</v>
      </c>
      <c r="F11" s="115">
        <v>2943.11</v>
      </c>
      <c r="G11" s="115">
        <v>0</v>
      </c>
      <c r="H11" s="115">
        <v>0</v>
      </c>
      <c r="I11" s="114">
        <v>28.86</v>
      </c>
    </row>
    <row r="12" spans="1:9" ht="16.5" customHeight="1" x14ac:dyDescent="0.3">
      <c r="A12" s="46" t="s">
        <v>227</v>
      </c>
      <c r="B12" s="113">
        <v>9</v>
      </c>
      <c r="C12" s="32">
        <v>0</v>
      </c>
      <c r="D12" s="32">
        <v>7</v>
      </c>
      <c r="E12" s="32">
        <v>2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228</v>
      </c>
      <c r="B13" s="114">
        <v>16447.689969999999</v>
      </c>
      <c r="C13" s="115">
        <v>1708.579031</v>
      </c>
      <c r="D13" s="115">
        <v>8186.2583809999996</v>
      </c>
      <c r="E13" s="115">
        <v>5643.6931960000002</v>
      </c>
      <c r="F13" s="115">
        <v>89.484418450000007</v>
      </c>
      <c r="G13" s="115">
        <v>78.429559729999994</v>
      </c>
      <c r="H13" s="115">
        <v>0</v>
      </c>
      <c r="I13" s="114">
        <v>741.24538170000005</v>
      </c>
    </row>
    <row r="14" spans="1:9" ht="16.5" customHeight="1" x14ac:dyDescent="0.3">
      <c r="A14" s="46" t="s">
        <v>229</v>
      </c>
      <c r="B14" s="113">
        <v>59680.324999999997</v>
      </c>
      <c r="C14" s="32">
        <v>23347.797999999999</v>
      </c>
      <c r="D14" s="32">
        <v>35035.186000000002</v>
      </c>
      <c r="E14" s="32">
        <v>1153.7719999999999</v>
      </c>
      <c r="F14" s="32">
        <v>38.378</v>
      </c>
      <c r="G14" s="32">
        <v>0</v>
      </c>
      <c r="H14" s="32">
        <v>0</v>
      </c>
      <c r="I14" s="113">
        <v>105.191</v>
      </c>
    </row>
    <row r="15" spans="1:9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232</v>
      </c>
      <c r="B17" s="114">
        <v>24303.848000000002</v>
      </c>
      <c r="C17" s="115">
        <v>12465.489</v>
      </c>
      <c r="D17" s="115">
        <v>6888.3230000000003</v>
      </c>
      <c r="E17" s="115">
        <v>3477.0909999999999</v>
      </c>
      <c r="F17" s="115">
        <v>471.04399999999998</v>
      </c>
      <c r="G17" s="115">
        <v>0.19400000000000001</v>
      </c>
      <c r="H17" s="115">
        <v>203.369</v>
      </c>
      <c r="I17" s="114">
        <v>798.33799999999997</v>
      </c>
    </row>
    <row r="18" spans="1:9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235</v>
      </c>
      <c r="B20" s="113">
        <v>887136.187361905</v>
      </c>
      <c r="C20" s="32">
        <v>56850.134042981299</v>
      </c>
      <c r="D20" s="32">
        <v>66141.939653191395</v>
      </c>
      <c r="E20" s="32">
        <v>8244.4740873982792</v>
      </c>
      <c r="F20" s="32">
        <v>750764.80122828996</v>
      </c>
      <c r="G20" s="32">
        <v>0</v>
      </c>
      <c r="H20" s="32">
        <v>0</v>
      </c>
      <c r="I20" s="113">
        <v>5134.8383500438504</v>
      </c>
    </row>
    <row r="21" spans="1:9" ht="16.5" customHeight="1" x14ac:dyDescent="0.3">
      <c r="A21" s="46" t="s">
        <v>236</v>
      </c>
      <c r="B21" s="114">
        <v>20012.68</v>
      </c>
      <c r="C21" s="115">
        <v>2100.89</v>
      </c>
      <c r="D21" s="115">
        <v>4714.18</v>
      </c>
      <c r="E21" s="115">
        <v>5378.5600000000104</v>
      </c>
      <c r="F21" s="115">
        <v>857.64</v>
      </c>
      <c r="G21" s="115">
        <v>21.87</v>
      </c>
      <c r="H21" s="115">
        <v>6939.54</v>
      </c>
      <c r="I21" s="114">
        <v>0</v>
      </c>
    </row>
    <row r="22" spans="1:9" ht="16.5" customHeight="1" x14ac:dyDescent="0.3">
      <c r="A22" s="46" t="s">
        <v>237</v>
      </c>
      <c r="B22" s="113">
        <v>2677.68</v>
      </c>
      <c r="C22" s="32">
        <v>647.04999999999995</v>
      </c>
      <c r="D22" s="32">
        <v>637.07000000000005</v>
      </c>
      <c r="E22" s="32">
        <v>269.04000000000002</v>
      </c>
      <c r="F22" s="32">
        <v>719.96</v>
      </c>
      <c r="G22" s="32">
        <v>0</v>
      </c>
      <c r="H22" s="32">
        <v>0.5</v>
      </c>
      <c r="I22" s="113">
        <v>404.06</v>
      </c>
    </row>
    <row r="23" spans="1:9" ht="16.5" customHeight="1" x14ac:dyDescent="0.3">
      <c r="A23" s="46" t="s">
        <v>238</v>
      </c>
      <c r="B23" s="114">
        <v>790268</v>
      </c>
      <c r="C23" s="115">
        <v>147052</v>
      </c>
      <c r="D23" s="115">
        <v>161949</v>
      </c>
      <c r="E23" s="115">
        <v>75400</v>
      </c>
      <c r="F23" s="115">
        <v>395107</v>
      </c>
      <c r="G23" s="115">
        <v>0</v>
      </c>
      <c r="H23" s="115">
        <v>0</v>
      </c>
      <c r="I23" s="114">
        <v>10760</v>
      </c>
    </row>
    <row r="24" spans="1:9" ht="16.5" customHeight="1" x14ac:dyDescent="0.3">
      <c r="A24" s="46" t="s">
        <v>239</v>
      </c>
      <c r="B24" s="113">
        <v>100.04811506</v>
      </c>
      <c r="C24" s="32">
        <v>5.4749999999999996</v>
      </c>
      <c r="D24" s="32">
        <v>39.137115059999999</v>
      </c>
      <c r="E24" s="32">
        <v>23.994</v>
      </c>
      <c r="F24" s="32">
        <v>3.72</v>
      </c>
      <c r="G24" s="32">
        <v>0</v>
      </c>
      <c r="H24" s="32">
        <v>0.107</v>
      </c>
      <c r="I24" s="113">
        <v>27.614999999999998</v>
      </c>
    </row>
    <row r="25" spans="1:9" ht="16.5" customHeight="1" x14ac:dyDescent="0.3">
      <c r="A25" s="46" t="s">
        <v>240</v>
      </c>
      <c r="B25" s="114">
        <v>3073</v>
      </c>
      <c r="C25" s="115">
        <v>1851</v>
      </c>
      <c r="D25" s="115">
        <v>1043</v>
      </c>
      <c r="E25" s="115">
        <v>176</v>
      </c>
      <c r="F25" s="115">
        <v>0</v>
      </c>
      <c r="G25" s="115">
        <v>0</v>
      </c>
      <c r="H25" s="115">
        <v>0</v>
      </c>
      <c r="I25" s="114">
        <v>3</v>
      </c>
    </row>
    <row r="26" spans="1:9" ht="16.5" customHeight="1" x14ac:dyDescent="0.3">
      <c r="A26" s="46" t="s">
        <v>241</v>
      </c>
      <c r="B26" s="113">
        <v>19938</v>
      </c>
      <c r="C26" s="32">
        <v>5967</v>
      </c>
      <c r="D26" s="32">
        <v>7476</v>
      </c>
      <c r="E26" s="32">
        <v>1010</v>
      </c>
      <c r="F26" s="32">
        <v>4543</v>
      </c>
      <c r="G26" s="32">
        <v>0</v>
      </c>
      <c r="H26" s="32">
        <v>0</v>
      </c>
      <c r="I26" s="113">
        <v>942</v>
      </c>
    </row>
    <row r="27" spans="1:9" ht="16.5" customHeight="1" x14ac:dyDescent="0.3">
      <c r="A27" s="46" t="s">
        <v>242</v>
      </c>
      <c r="B27" s="114">
        <v>15579.831</v>
      </c>
      <c r="C27" s="115">
        <v>5916.0870000000004</v>
      </c>
      <c r="D27" s="115">
        <v>2174.8960000000002</v>
      </c>
      <c r="E27" s="115">
        <v>1872.96</v>
      </c>
      <c r="F27" s="115">
        <v>5161.223</v>
      </c>
      <c r="G27" s="115">
        <v>0</v>
      </c>
      <c r="H27" s="115">
        <v>272.01400000000001</v>
      </c>
      <c r="I27" s="114">
        <v>182.65</v>
      </c>
    </row>
    <row r="28" spans="1:9" ht="16.5" customHeight="1" x14ac:dyDescent="0.3">
      <c r="A28" s="46" t="s">
        <v>243</v>
      </c>
      <c r="B28" s="113">
        <v>668.03044279000005</v>
      </c>
      <c r="C28" s="32">
        <v>50.887433870000002</v>
      </c>
      <c r="D28" s="32">
        <v>135.80873890999999</v>
      </c>
      <c r="E28" s="32">
        <v>108.0792774</v>
      </c>
      <c r="F28" s="32">
        <v>23.045180129999999</v>
      </c>
      <c r="G28" s="32">
        <v>0</v>
      </c>
      <c r="H28" s="32">
        <v>0</v>
      </c>
      <c r="I28" s="113">
        <v>350.20981247999998</v>
      </c>
    </row>
    <row r="29" spans="1:9" ht="16.5" customHeight="1" x14ac:dyDescent="0.3">
      <c r="A29" s="46" t="s">
        <v>244</v>
      </c>
      <c r="B29" s="114">
        <v>2017.6</v>
      </c>
      <c r="C29" s="115">
        <v>39.799999999999997</v>
      </c>
      <c r="D29" s="115">
        <v>1100.9000000000001</v>
      </c>
      <c r="E29" s="115">
        <v>58.1</v>
      </c>
      <c r="F29" s="115">
        <v>18.3</v>
      </c>
      <c r="G29" s="115">
        <v>30.8</v>
      </c>
      <c r="H29" s="115">
        <v>16.7</v>
      </c>
      <c r="I29" s="114">
        <v>753</v>
      </c>
    </row>
    <row r="30" spans="1:9" ht="16.5" customHeight="1" x14ac:dyDescent="0.3">
      <c r="A30" s="46" t="s">
        <v>245</v>
      </c>
      <c r="B30" s="113">
        <v>231.63200000000001</v>
      </c>
      <c r="C30" s="32">
        <v>14.698</v>
      </c>
      <c r="D30" s="32">
        <v>115.05</v>
      </c>
      <c r="E30" s="32">
        <v>100.755</v>
      </c>
      <c r="F30" s="32">
        <v>1.129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246</v>
      </c>
      <c r="B31" s="114">
        <v>134.06559999999999</v>
      </c>
      <c r="C31" s="115">
        <v>68.120199999999997</v>
      </c>
      <c r="D31" s="115">
        <v>17.283100000000001</v>
      </c>
      <c r="E31" s="115">
        <v>35.011299999999999</v>
      </c>
      <c r="F31" s="115">
        <v>13.646599999999999</v>
      </c>
      <c r="G31" s="115">
        <v>0</v>
      </c>
      <c r="H31" s="115">
        <v>0</v>
      </c>
      <c r="I31" s="114">
        <v>4.4000000000000003E-3</v>
      </c>
    </row>
    <row r="32" spans="1:9" ht="16.5" customHeight="1" x14ac:dyDescent="0.3">
      <c r="A32" s="46" t="s">
        <v>247</v>
      </c>
      <c r="B32" s="113">
        <v>33932</v>
      </c>
      <c r="C32" s="32">
        <v>6482</v>
      </c>
      <c r="D32" s="32">
        <v>12938</v>
      </c>
      <c r="E32" s="32">
        <v>7243</v>
      </c>
      <c r="F32" s="32">
        <v>5605</v>
      </c>
      <c r="G32" s="32">
        <v>1</v>
      </c>
      <c r="H32" s="32">
        <v>1663</v>
      </c>
      <c r="I32" s="113">
        <v>0</v>
      </c>
    </row>
    <row r="33" spans="1:9" ht="16.5" customHeight="1" x14ac:dyDescent="0.3">
      <c r="A33" s="46" t="s">
        <v>248</v>
      </c>
      <c r="B33" s="114">
        <v>147246</v>
      </c>
      <c r="C33" s="115">
        <v>86141</v>
      </c>
      <c r="D33" s="115">
        <v>19748</v>
      </c>
      <c r="E33" s="115">
        <v>22317</v>
      </c>
      <c r="F33" s="115">
        <v>18095</v>
      </c>
      <c r="G33" s="115">
        <v>0</v>
      </c>
      <c r="H33" s="115">
        <v>945</v>
      </c>
      <c r="I33" s="114">
        <v>0</v>
      </c>
    </row>
    <row r="34" spans="1:9" ht="16.5" customHeight="1" x14ac:dyDescent="0.3">
      <c r="A34" s="46" t="s">
        <v>249</v>
      </c>
      <c r="B34" s="113">
        <v>29121.2370325345</v>
      </c>
      <c r="C34" s="32">
        <v>12847.643447751199</v>
      </c>
      <c r="D34" s="32">
        <v>4699.2750381298802</v>
      </c>
      <c r="E34" s="32">
        <v>1308.1840910515</v>
      </c>
      <c r="F34" s="32">
        <v>10266.134455601899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251</v>
      </c>
      <c r="B36" s="113">
        <v>65436.525900000001</v>
      </c>
      <c r="C36" s="32">
        <v>37744.107100000001</v>
      </c>
      <c r="D36" s="32">
        <v>12033.173199999999</v>
      </c>
      <c r="E36" s="32">
        <v>5885.8388999999997</v>
      </c>
      <c r="F36" s="32">
        <v>4766.5284000000001</v>
      </c>
      <c r="G36" s="32">
        <v>12.218400000000001</v>
      </c>
      <c r="H36" s="32">
        <v>4405.5493999999999</v>
      </c>
      <c r="I36" s="113">
        <v>589.1105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unX2LP2lIRs3vNXtIrQR/jmZGgkzabvMRrmAET0Oo2khfAY6qBKsIq35xxYw1u92XPnSu2Wu7J8tDG1XuHYmrw==" saltValue="N2FvNy9PmUkKKw0T/+JryQ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activeCell="I34" sqref="I34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Contents'!C25</f>
        <v>Table 2.11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0.29138599999999998</v>
      </c>
      <c r="C10" s="94">
        <v>0.29138599999999998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741.24538170000005</v>
      </c>
      <c r="H13" s="102">
        <v>0</v>
      </c>
      <c r="I13" s="102">
        <v>0</v>
      </c>
      <c r="J13" s="102">
        <v>0</v>
      </c>
      <c r="K13" s="6">
        <v>741.24538170000005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517.02300000000002</v>
      </c>
      <c r="H14" s="94">
        <v>56.767000000000003</v>
      </c>
      <c r="I14" s="94">
        <v>26.254999999999999</v>
      </c>
      <c r="J14" s="94">
        <v>425.37299999999999</v>
      </c>
      <c r="K14" s="100">
        <v>8.6280000000000001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4869.9260000000004</v>
      </c>
      <c r="C17" s="102">
        <v>4471.3909999999996</v>
      </c>
      <c r="D17" s="102">
        <v>307.67500000000001</v>
      </c>
      <c r="E17" s="6">
        <v>90.86</v>
      </c>
      <c r="F17" s="108"/>
      <c r="G17" s="6">
        <v>1523.0820000000001</v>
      </c>
      <c r="H17" s="102">
        <v>219.53</v>
      </c>
      <c r="I17" s="102">
        <v>2.2120000000000002</v>
      </c>
      <c r="J17" s="102">
        <v>1296.57</v>
      </c>
      <c r="K17" s="6">
        <v>4.7699999999999996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34166.283781718601</v>
      </c>
      <c r="C20" s="94">
        <v>18687.024812220501</v>
      </c>
      <c r="D20" s="94">
        <v>14584.158023143</v>
      </c>
      <c r="E20" s="100">
        <v>895.10094635513303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3676.68</v>
      </c>
      <c r="H21" s="102">
        <v>11.66</v>
      </c>
      <c r="I21" s="102">
        <v>86.74</v>
      </c>
      <c r="J21" s="102">
        <v>3578.28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14.75</v>
      </c>
      <c r="H22" s="94">
        <v>0</v>
      </c>
      <c r="I22" s="94">
        <v>0.76</v>
      </c>
      <c r="J22" s="94">
        <v>0</v>
      </c>
      <c r="K22" s="100">
        <v>13.99</v>
      </c>
    </row>
    <row r="23" spans="1:11" ht="16.5" customHeight="1" x14ac:dyDescent="0.3">
      <c r="A23" s="46" t="s">
        <v>238</v>
      </c>
      <c r="B23" s="6">
        <v>16842</v>
      </c>
      <c r="C23" s="102">
        <v>0</v>
      </c>
      <c r="D23" s="102">
        <v>0</v>
      </c>
      <c r="E23" s="6">
        <v>0</v>
      </c>
      <c r="F23" s="108"/>
      <c r="G23" s="6">
        <v>8923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5.2999999999999999E-2</v>
      </c>
      <c r="H24" s="94">
        <v>0</v>
      </c>
      <c r="I24" s="94">
        <v>0</v>
      </c>
      <c r="J24" s="94">
        <v>0</v>
      </c>
      <c r="K24" s="100">
        <v>5.2999999999999999E-2</v>
      </c>
    </row>
    <row r="25" spans="1:11" ht="16.5" customHeight="1" x14ac:dyDescent="0.3">
      <c r="A25" s="46" t="s">
        <v>240</v>
      </c>
      <c r="B25" s="6">
        <v>52</v>
      </c>
      <c r="C25" s="102">
        <v>0</v>
      </c>
      <c r="D25" s="102">
        <v>0</v>
      </c>
      <c r="E25" s="6">
        <v>0</v>
      </c>
      <c r="F25" s="108"/>
      <c r="G25" s="6">
        <v>64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185.94</v>
      </c>
      <c r="H27" s="102">
        <v>51.578000000000003</v>
      </c>
      <c r="I27" s="102">
        <v>3.9249999999999998</v>
      </c>
      <c r="J27" s="102">
        <v>18.899000000000001</v>
      </c>
      <c r="K27" s="6">
        <v>111.53700000000001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92.115208760000002</v>
      </c>
      <c r="H28" s="94">
        <v>0</v>
      </c>
      <c r="I28" s="94">
        <v>0</v>
      </c>
      <c r="J28" s="94">
        <v>92.115208760000002</v>
      </c>
      <c r="K28" s="100">
        <v>0</v>
      </c>
    </row>
    <row r="29" spans="1:11" ht="16.5" customHeight="1" x14ac:dyDescent="0.3">
      <c r="A29" s="46" t="s">
        <v>244</v>
      </c>
      <c r="B29" s="6">
        <v>0.2</v>
      </c>
      <c r="C29" s="102">
        <v>0.2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2.4739</v>
      </c>
      <c r="H31" s="102">
        <v>2.4691000000000001</v>
      </c>
      <c r="I31" s="102">
        <v>0</v>
      </c>
      <c r="J31" s="102">
        <v>4.7999999999999996E-3</v>
      </c>
      <c r="K31" s="6">
        <v>0</v>
      </c>
    </row>
    <row r="32" spans="1:11" ht="16.5" customHeight="1" x14ac:dyDescent="0.3">
      <c r="A32" s="46" t="s">
        <v>247</v>
      </c>
      <c r="B32" s="100">
        <v>28</v>
      </c>
      <c r="C32" s="94">
        <v>28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248</v>
      </c>
      <c r="B33" s="6">
        <v>1400</v>
      </c>
      <c r="C33" s="102">
        <v>1400</v>
      </c>
      <c r="D33" s="102">
        <v>0</v>
      </c>
      <c r="E33" s="6">
        <v>0</v>
      </c>
      <c r="F33" s="108"/>
      <c r="G33" s="6">
        <v>14051</v>
      </c>
      <c r="H33" s="102">
        <v>2867</v>
      </c>
      <c r="I33" s="102">
        <v>78</v>
      </c>
      <c r="J33" s="102">
        <v>11106</v>
      </c>
      <c r="K33" s="6">
        <v>0</v>
      </c>
    </row>
    <row r="34" spans="1:12" ht="16.5" customHeight="1" x14ac:dyDescent="0.3">
      <c r="A34" s="46" t="s">
        <v>249</v>
      </c>
      <c r="B34" s="100">
        <v>311.19839312966201</v>
      </c>
      <c r="C34" s="94">
        <v>273.76822365066198</v>
      </c>
      <c r="D34" s="94">
        <v>0</v>
      </c>
      <c r="E34" s="100">
        <v>37.430169479</v>
      </c>
      <c r="F34" s="108"/>
      <c r="G34" s="100">
        <v>748.91818930765703</v>
      </c>
      <c r="H34" s="94">
        <v>230.89767885108699</v>
      </c>
      <c r="I34" s="94">
        <v>335.64488428615903</v>
      </c>
      <c r="J34" s="94">
        <v>85.157098840410399</v>
      </c>
      <c r="K34" s="100">
        <v>97.218527330000001</v>
      </c>
    </row>
    <row r="35" spans="1:12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1895.761</v>
      </c>
      <c r="H36" s="94">
        <v>436.9966</v>
      </c>
      <c r="I36" s="94">
        <v>222.47620000000001</v>
      </c>
      <c r="J36" s="94">
        <v>806.50879999999995</v>
      </c>
      <c r="K36" s="100">
        <v>429.77940000000001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PxAkSdxJ4sic3JkofUAWInTKXz7wppBQ8pDkGvKGnqbJ36tkgaK0naGO/zczjnSd+MJb+FpsEtV20M0XyCFcYw==" saltValue="eEAQVk1PLEBKceybD6qkZQ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topLeftCell="A10" zoomScale="85" zoomScaleNormal="85" workbookViewId="0">
      <selection activeCell="G36" sqref="G3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tr">
        <f>'Table of Contents'!B9</f>
        <v>Table 1.3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2018:Q1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223</v>
      </c>
      <c r="B8" s="156">
        <v>29904.870999999999</v>
      </c>
      <c r="C8" s="157">
        <v>15997.083000000001</v>
      </c>
      <c r="D8" s="156">
        <v>13907.788</v>
      </c>
      <c r="E8" s="108"/>
      <c r="F8" s="156">
        <v>-119.46600000000001</v>
      </c>
      <c r="G8" s="157">
        <v>178.27600000000001</v>
      </c>
      <c r="H8" s="156">
        <v>-297.74200000000002</v>
      </c>
      <c r="I8" s="155"/>
      <c r="J8" s="156">
        <v>413</v>
      </c>
      <c r="K8" s="157">
        <v>218</v>
      </c>
      <c r="L8" s="156">
        <v>195</v>
      </c>
    </row>
    <row r="9" spans="1:12" ht="16.5" customHeight="1" x14ac:dyDescent="0.3">
      <c r="A9" s="46" t="s">
        <v>224</v>
      </c>
      <c r="B9" s="122">
        <v>63981.010170792004</v>
      </c>
      <c r="C9" s="123">
        <v>56962.905750498001</v>
      </c>
      <c r="D9" s="122">
        <v>7018.1044202940002</v>
      </c>
      <c r="E9" s="108"/>
      <c r="F9" s="122">
        <v>0</v>
      </c>
      <c r="G9" s="123">
        <v>0</v>
      </c>
      <c r="H9" s="122">
        <v>0</v>
      </c>
      <c r="I9" s="101"/>
      <c r="J9" s="122">
        <v>228</v>
      </c>
      <c r="K9" s="123">
        <v>186</v>
      </c>
      <c r="L9" s="122">
        <v>42</v>
      </c>
    </row>
    <row r="10" spans="1:12" ht="16.5" customHeight="1" x14ac:dyDescent="0.3">
      <c r="A10" s="46" t="s">
        <v>225</v>
      </c>
      <c r="B10" s="156">
        <v>2.94</v>
      </c>
      <c r="C10" s="157">
        <v>2.94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226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227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228</v>
      </c>
      <c r="B13" s="122">
        <v>991.73</v>
      </c>
      <c r="C13" s="123">
        <v>991.73</v>
      </c>
      <c r="D13" s="122">
        <v>0</v>
      </c>
      <c r="E13" s="108"/>
      <c r="F13" s="122">
        <v>34.33</v>
      </c>
      <c r="G13" s="123">
        <v>34.33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229</v>
      </c>
      <c r="B14" s="156">
        <v>30928.659999999996</v>
      </c>
      <c r="C14" s="157">
        <v>8153.74</v>
      </c>
      <c r="D14" s="156">
        <v>22774.92</v>
      </c>
      <c r="E14" s="108"/>
      <c r="F14" s="156">
        <v>563.99</v>
      </c>
      <c r="G14" s="157">
        <v>432.86</v>
      </c>
      <c r="H14" s="156">
        <v>131.13</v>
      </c>
      <c r="I14" s="155"/>
      <c r="J14" s="156">
        <v>123</v>
      </c>
      <c r="K14" s="157">
        <v>55</v>
      </c>
      <c r="L14" s="156">
        <v>68</v>
      </c>
    </row>
    <row r="15" spans="1:12" ht="16.5" customHeight="1" x14ac:dyDescent="0.3">
      <c r="A15" s="46" t="s">
        <v>230</v>
      </c>
      <c r="B15" s="122">
        <v>23109.527069</v>
      </c>
      <c r="C15" s="123">
        <v>20662.462179999999</v>
      </c>
      <c r="D15" s="122">
        <v>2447.0648890000002</v>
      </c>
      <c r="E15" s="108"/>
      <c r="F15" s="122">
        <v>-92.822505899999996</v>
      </c>
      <c r="G15" s="123">
        <v>105.75188110000001</v>
      </c>
      <c r="H15" s="122">
        <v>-198.574387</v>
      </c>
      <c r="I15" s="101"/>
      <c r="J15" s="122">
        <v>90</v>
      </c>
      <c r="K15" s="123">
        <v>64</v>
      </c>
      <c r="L15" s="122">
        <v>26</v>
      </c>
    </row>
    <row r="16" spans="1:12" ht="16.5" customHeight="1" x14ac:dyDescent="0.3">
      <c r="A16" s="46" t="s">
        <v>231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232</v>
      </c>
      <c r="B17" s="122">
        <v>104890.546</v>
      </c>
      <c r="C17" s="123">
        <v>26867.545999999998</v>
      </c>
      <c r="D17" s="122">
        <v>78023</v>
      </c>
      <c r="E17" s="108"/>
      <c r="F17" s="122">
        <v>2454.5079999999998</v>
      </c>
      <c r="G17" s="123">
        <v>424.81099999999998</v>
      </c>
      <c r="H17" s="122">
        <v>2029.6969999999999</v>
      </c>
      <c r="I17" s="101"/>
      <c r="J17" s="122">
        <v>318</v>
      </c>
      <c r="K17" s="123">
        <v>162</v>
      </c>
      <c r="L17" s="122">
        <v>156</v>
      </c>
    </row>
    <row r="18" spans="1:12" ht="16.5" customHeight="1" x14ac:dyDescent="0.3">
      <c r="A18" s="46" t="s">
        <v>233</v>
      </c>
      <c r="B18" s="156">
        <v>420.27600000000001</v>
      </c>
      <c r="C18" s="157">
        <v>420.27600000000001</v>
      </c>
      <c r="D18" s="156">
        <v>0</v>
      </c>
      <c r="E18" s="108"/>
      <c r="F18" s="156">
        <v>-1.601</v>
      </c>
      <c r="G18" s="157">
        <v>-1.601</v>
      </c>
      <c r="H18" s="156">
        <v>0</v>
      </c>
      <c r="I18" s="155"/>
      <c r="J18" s="156">
        <v>28</v>
      </c>
      <c r="K18" s="157">
        <v>28</v>
      </c>
      <c r="L18" s="156">
        <v>0</v>
      </c>
    </row>
    <row r="19" spans="1:12" ht="16.5" customHeight="1" x14ac:dyDescent="0.3">
      <c r="A19" s="46" t="s">
        <v>234</v>
      </c>
      <c r="B19" s="122">
        <v>4036.16</v>
      </c>
      <c r="C19" s="123">
        <v>0</v>
      </c>
      <c r="D19" s="122">
        <v>4036.16</v>
      </c>
      <c r="E19" s="108"/>
      <c r="F19" s="122">
        <v>138.22</v>
      </c>
      <c r="G19" s="123">
        <v>0</v>
      </c>
      <c r="H19" s="122">
        <v>138.22</v>
      </c>
      <c r="I19" s="101"/>
      <c r="J19" s="122">
        <v>138</v>
      </c>
      <c r="K19" s="123">
        <v>0</v>
      </c>
      <c r="L19" s="122">
        <v>138</v>
      </c>
    </row>
    <row r="20" spans="1:12" ht="16.5" customHeight="1" x14ac:dyDescent="0.3">
      <c r="A20" s="46" t="s">
        <v>235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236</v>
      </c>
      <c r="B21" s="122">
        <v>39236.36</v>
      </c>
      <c r="C21" s="123">
        <v>37086.01</v>
      </c>
      <c r="D21" s="122">
        <v>2150.35</v>
      </c>
      <c r="E21" s="108"/>
      <c r="F21" s="161">
        <v>-1891.69</v>
      </c>
      <c r="G21" s="160">
        <v>-1772.99</v>
      </c>
      <c r="H21" s="122">
        <v>-118.7</v>
      </c>
      <c r="I21" s="101"/>
      <c r="J21" s="122">
        <v>268</v>
      </c>
      <c r="K21" s="123">
        <v>240</v>
      </c>
      <c r="L21" s="122">
        <v>28</v>
      </c>
    </row>
    <row r="22" spans="1:12" ht="16.5" customHeight="1" x14ac:dyDescent="0.3">
      <c r="A22" s="46" t="s">
        <v>237</v>
      </c>
      <c r="B22" s="156">
        <v>429.42</v>
      </c>
      <c r="C22" s="157">
        <v>240.58</v>
      </c>
      <c r="D22" s="156">
        <v>188.84</v>
      </c>
      <c r="E22" s="108"/>
      <c r="F22" s="156">
        <v>-2.52</v>
      </c>
      <c r="G22" s="157">
        <v>-2.52</v>
      </c>
      <c r="H22" s="156">
        <v>0</v>
      </c>
      <c r="I22" s="155"/>
      <c r="J22" s="156">
        <v>47</v>
      </c>
      <c r="K22" s="157">
        <v>38</v>
      </c>
      <c r="L22" s="156">
        <v>9</v>
      </c>
    </row>
    <row r="23" spans="1:12" ht="16.5" customHeight="1" x14ac:dyDescent="0.3">
      <c r="A23" s="46" t="s">
        <v>238</v>
      </c>
      <c r="B23" s="122">
        <v>240980</v>
      </c>
      <c r="C23" s="123">
        <v>132128</v>
      </c>
      <c r="D23" s="122">
        <v>108852</v>
      </c>
      <c r="E23" s="108"/>
      <c r="F23" s="122">
        <v>3689</v>
      </c>
      <c r="G23" s="123">
        <v>2543</v>
      </c>
      <c r="H23" s="122">
        <v>1146</v>
      </c>
      <c r="I23" s="101"/>
      <c r="J23" s="122">
        <v>2182</v>
      </c>
      <c r="K23" s="123">
        <v>1005</v>
      </c>
      <c r="L23" s="122">
        <v>1177</v>
      </c>
    </row>
    <row r="24" spans="1:12" ht="16.5" customHeight="1" x14ac:dyDescent="0.3">
      <c r="A24" s="46" t="s">
        <v>239</v>
      </c>
      <c r="B24" s="156">
        <v>1230.56616108254</v>
      </c>
      <c r="C24" s="157">
        <v>3.452</v>
      </c>
      <c r="D24" s="156">
        <v>1227.11416108254</v>
      </c>
      <c r="E24" s="108"/>
      <c r="F24" s="156">
        <v>14.328590549999999</v>
      </c>
      <c r="G24" s="157">
        <v>0.08</v>
      </c>
      <c r="H24" s="156">
        <v>14.248590549999999</v>
      </c>
      <c r="I24" s="155"/>
      <c r="J24" s="156">
        <v>46</v>
      </c>
      <c r="K24" s="157">
        <v>2</v>
      </c>
      <c r="L24" s="156">
        <v>44</v>
      </c>
    </row>
    <row r="25" spans="1:12" ht="16.5" customHeight="1" x14ac:dyDescent="0.3">
      <c r="A25" s="46" t="s">
        <v>240</v>
      </c>
      <c r="B25" s="122">
        <v>134531</v>
      </c>
      <c r="C25" s="123">
        <v>1862</v>
      </c>
      <c r="D25" s="122">
        <v>132669</v>
      </c>
      <c r="E25" s="108"/>
      <c r="F25" s="122">
        <v>-1289</v>
      </c>
      <c r="G25" s="123">
        <v>-42</v>
      </c>
      <c r="H25" s="122">
        <v>-1247</v>
      </c>
      <c r="I25" s="101"/>
      <c r="J25" s="122">
        <v>389</v>
      </c>
      <c r="K25" s="123">
        <v>9</v>
      </c>
      <c r="L25" s="122">
        <v>380</v>
      </c>
    </row>
    <row r="26" spans="1:12" ht="16.5" customHeight="1" x14ac:dyDescent="0.3">
      <c r="A26" s="46" t="s">
        <v>241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242</v>
      </c>
      <c r="B27" s="122">
        <v>1481.8500000000001</v>
      </c>
      <c r="C27" s="123">
        <v>165.65</v>
      </c>
      <c r="D27" s="122">
        <v>1316.2</v>
      </c>
      <c r="E27" s="108"/>
      <c r="F27" s="122">
        <v>-16.3</v>
      </c>
      <c r="G27" s="123">
        <v>-6.78</v>
      </c>
      <c r="H27" s="122">
        <v>-9.52</v>
      </c>
      <c r="I27" s="101"/>
      <c r="J27" s="122">
        <v>112</v>
      </c>
      <c r="K27" s="123">
        <v>19</v>
      </c>
      <c r="L27" s="122">
        <v>93</v>
      </c>
    </row>
    <row r="28" spans="1:12" ht="16.5" customHeight="1" x14ac:dyDescent="0.3">
      <c r="A28" s="46" t="s">
        <v>243</v>
      </c>
      <c r="B28" s="156">
        <v>3399.71359966</v>
      </c>
      <c r="C28" s="157">
        <v>2481.1648876700001</v>
      </c>
      <c r="D28" s="156">
        <v>918.54871199000002</v>
      </c>
      <c r="E28" s="108"/>
      <c r="F28" s="156">
        <v>126.04473548999999</v>
      </c>
      <c r="G28" s="157">
        <v>120.30647601</v>
      </c>
      <c r="H28" s="156">
        <v>5.73825948</v>
      </c>
      <c r="I28" s="155"/>
      <c r="J28" s="156">
        <v>37</v>
      </c>
      <c r="K28" s="157">
        <v>23</v>
      </c>
      <c r="L28" s="156">
        <v>14</v>
      </c>
    </row>
    <row r="29" spans="1:12" ht="16.5" customHeight="1" x14ac:dyDescent="0.3">
      <c r="A29" s="46" t="s">
        <v>244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245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246</v>
      </c>
      <c r="B31" s="122">
        <v>67.290400000000005</v>
      </c>
      <c r="C31" s="123">
        <v>67.290400000000005</v>
      </c>
      <c r="D31" s="122">
        <v>0</v>
      </c>
      <c r="E31" s="108"/>
      <c r="F31" s="122">
        <v>-0.1229</v>
      </c>
      <c r="G31" s="123">
        <v>-0.1229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247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248</v>
      </c>
      <c r="B33" s="122">
        <v>37460.58</v>
      </c>
      <c r="C33" s="123">
        <v>29425.74</v>
      </c>
      <c r="D33" s="122">
        <v>8034.84</v>
      </c>
      <c r="E33" s="108"/>
      <c r="F33" s="122">
        <v>768.51</v>
      </c>
      <c r="G33" s="123">
        <v>593.51</v>
      </c>
      <c r="H33" s="122">
        <v>175</v>
      </c>
      <c r="I33" s="101"/>
      <c r="J33" s="122">
        <v>105</v>
      </c>
      <c r="K33" s="123">
        <v>59</v>
      </c>
      <c r="L33" s="122">
        <v>46</v>
      </c>
    </row>
    <row r="34" spans="1:12" ht="16.5" customHeight="1" x14ac:dyDescent="0.3">
      <c r="A34" s="46" t="s">
        <v>249</v>
      </c>
      <c r="B34" s="156">
        <v>23988.02</v>
      </c>
      <c r="C34" s="157">
        <v>14969.52</v>
      </c>
      <c r="D34" s="156">
        <v>9018.5</v>
      </c>
      <c r="E34" s="108"/>
      <c r="F34" s="156">
        <v>239.54000000000002</v>
      </c>
      <c r="G34" s="157">
        <v>-3.42</v>
      </c>
      <c r="H34" s="156">
        <v>242.96</v>
      </c>
      <c r="I34" s="155"/>
      <c r="J34" s="156">
        <v>71</v>
      </c>
      <c r="K34" s="157">
        <v>41</v>
      </c>
      <c r="L34" s="156">
        <v>30</v>
      </c>
    </row>
    <row r="35" spans="1:12" ht="16.5" customHeight="1" x14ac:dyDescent="0.3">
      <c r="A35" s="46" t="s">
        <v>250</v>
      </c>
      <c r="B35" s="122">
        <v>713.02</v>
      </c>
      <c r="C35" s="123">
        <v>356.51</v>
      </c>
      <c r="D35" s="122">
        <v>356.51</v>
      </c>
      <c r="E35" s="108"/>
      <c r="F35" s="122">
        <v>71.08</v>
      </c>
      <c r="G35" s="123">
        <v>35.54</v>
      </c>
      <c r="H35" s="122">
        <v>35.54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251</v>
      </c>
      <c r="B36" s="156">
        <v>175538.47</v>
      </c>
      <c r="C36" s="157">
        <v>50571.99</v>
      </c>
      <c r="D36" s="156">
        <v>124966.48</v>
      </c>
      <c r="E36" s="108"/>
      <c r="F36" s="156">
        <v>3785.4399999999996</v>
      </c>
      <c r="G36" s="157">
        <v>1922.84</v>
      </c>
      <c r="H36" s="156">
        <v>1862.6</v>
      </c>
      <c r="I36" s="155"/>
      <c r="J36" s="156">
        <v>515</v>
      </c>
      <c r="K36" s="157">
        <v>156</v>
      </c>
      <c r="L36" s="156">
        <v>359</v>
      </c>
    </row>
    <row r="37" spans="1:12" ht="16.5" customHeight="1" x14ac:dyDescent="0.3">
      <c r="A37" s="47" t="s">
        <v>77</v>
      </c>
      <c r="B37" s="125">
        <v>917322.01040053298</v>
      </c>
      <c r="C37" s="126">
        <v>399416.590218167</v>
      </c>
      <c r="D37" s="125">
        <v>517905.42018236598</v>
      </c>
      <c r="E37" s="109"/>
      <c r="F37" s="125">
        <v>8471.4689201399906</v>
      </c>
      <c r="G37" s="126">
        <v>4561.8714571099999</v>
      </c>
      <c r="H37" s="125">
        <v>3909.5974630299902</v>
      </c>
      <c r="I37" s="101"/>
      <c r="J37" s="125">
        <v>5160</v>
      </c>
      <c r="K37" s="126">
        <v>2339</v>
      </c>
      <c r="L37" s="125">
        <v>2821</v>
      </c>
    </row>
  </sheetData>
  <sheetProtection algorithmName="SHA-512" hashValue="/sDpJJDRgJxYeCgHwac8EdbNPcSsym1HR+sTXXNjC7GGJ0WRXz92U+8pvzb/nNNjcjVQPaTuXWEL29A6mrKxQg==" saltValue="UKGuFDma8uK1HCuRbYuTjA==" spinCount="100000" sheet="1" objects="1" scenarios="1"/>
  <mergeCells count="1">
    <mergeCell ref="A1:B1"/>
  </mergeCells>
  <conditionalFormatting sqref="A1:XFD6 A38:XFD1048576 M7:XFD37 A7 E7 I7">
    <cfRule type="cellIs" dxfId="462" priority="49" operator="between">
      <formula>-0.1</formula>
      <formula>0</formula>
    </cfRule>
  </conditionalFormatting>
  <conditionalFormatting sqref="B7:D7">
    <cfRule type="cellIs" dxfId="461" priority="25" operator="between">
      <formula>-0.1</formula>
      <formula>0</formula>
    </cfRule>
  </conditionalFormatting>
  <conditionalFormatting sqref="F7:H7">
    <cfRule type="cellIs" dxfId="460" priority="24" operator="between">
      <formula>-0.1</formula>
      <formula>0</formula>
    </cfRule>
  </conditionalFormatting>
  <conditionalFormatting sqref="J7:L7">
    <cfRule type="cellIs" dxfId="459" priority="23" operator="between">
      <formula>-0.1</formula>
      <formula>0</formula>
    </cfRule>
  </conditionalFormatting>
  <conditionalFormatting sqref="F37:H37">
    <cfRule type="cellIs" dxfId="458" priority="10" operator="between">
      <formula>-0.1</formula>
      <formula>0</formula>
    </cfRule>
  </conditionalFormatting>
  <conditionalFormatting sqref="E37">
    <cfRule type="cellIs" dxfId="457" priority="19" operator="between">
      <formula>0</formula>
      <formula>0.1</formula>
    </cfRule>
    <cfRule type="cellIs" dxfId="456" priority="20" operator="lessThan">
      <formula>0</formula>
    </cfRule>
    <cfRule type="cellIs" dxfId="455" priority="21" operator="greaterThanOrEqual">
      <formula>0.1</formula>
    </cfRule>
  </conditionalFormatting>
  <conditionalFormatting sqref="E37 I37">
    <cfRule type="cellIs" dxfId="454" priority="18" operator="between">
      <formula>-0.1</formula>
      <formula>0</formula>
    </cfRule>
  </conditionalFormatting>
  <conditionalFormatting sqref="B37:D37">
    <cfRule type="cellIs" dxfId="453" priority="15" operator="between">
      <formula>0</formula>
      <formula>0.1</formula>
    </cfRule>
    <cfRule type="cellIs" dxfId="452" priority="16" operator="lessThan">
      <formula>0</formula>
    </cfRule>
    <cfRule type="cellIs" dxfId="451" priority="17" operator="greaterThanOrEqual">
      <formula>0.1</formula>
    </cfRule>
  </conditionalFormatting>
  <conditionalFormatting sqref="B37:D37">
    <cfRule type="cellIs" dxfId="450" priority="14" operator="between">
      <formula>-0.1</formula>
      <formula>0</formula>
    </cfRule>
  </conditionalFormatting>
  <conditionalFormatting sqref="F37:H37">
    <cfRule type="cellIs" dxfId="449" priority="11" operator="between">
      <formula>0</formula>
      <formula>0.1</formula>
    </cfRule>
    <cfRule type="cellIs" dxfId="448" priority="12" operator="lessThan">
      <formula>0</formula>
    </cfRule>
    <cfRule type="cellIs" dxfId="447" priority="13" operator="greaterThanOrEqual">
      <formula>0.1</formula>
    </cfRule>
  </conditionalFormatting>
  <conditionalFormatting sqref="B8:H9">
    <cfRule type="cellIs" dxfId="446" priority="7" operator="between">
      <formula>0</formula>
      <formula>0.1</formula>
    </cfRule>
    <cfRule type="cellIs" dxfId="445" priority="8" operator="lessThan">
      <formula>0</formula>
    </cfRule>
    <cfRule type="cellIs" dxfId="444" priority="9" operator="greaterThanOrEqual">
      <formula>0.1</formula>
    </cfRule>
  </conditionalFormatting>
  <conditionalFormatting sqref="B8:I9">
    <cfRule type="cellIs" dxfId="443" priority="6" operator="between">
      <formula>-0.1</formula>
      <formula>0</formula>
    </cfRule>
  </conditionalFormatting>
  <conditionalFormatting sqref="B10:H36">
    <cfRule type="cellIs" dxfId="442" priority="3" operator="between">
      <formula>0</formula>
      <formula>0.1</formula>
    </cfRule>
    <cfRule type="cellIs" dxfId="441" priority="4" operator="lessThan">
      <formula>0</formula>
    </cfRule>
    <cfRule type="cellIs" dxfId="440" priority="5" operator="greaterThanOrEqual">
      <formula>0.1</formula>
    </cfRule>
  </conditionalFormatting>
  <conditionalFormatting sqref="B10:I36">
    <cfRule type="cellIs" dxfId="439" priority="2" operator="between">
      <formula>-0.1</formula>
      <formula>0</formula>
    </cfRule>
  </conditionalFormatting>
  <conditionalFormatting sqref="A8:A37">
    <cfRule type="cellIs" dxfId="438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6"/>
  <sheetViews>
    <sheetView showGridLines="0" showZeros="0" zoomScale="85" zoomScaleNormal="85" workbookViewId="0">
      <selection activeCell="I34" sqref="I34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Contents'!C28</f>
        <v>Table 2.12</v>
      </c>
      <c r="B1" s="168"/>
      <c r="C1" s="40"/>
    </row>
    <row r="2" spans="1:10" ht="16.5" customHeight="1" x14ac:dyDescent="0.3">
      <c r="A2" s="4" t="str">
        <f>"AIF: "&amp;'Table of Contents'!A12&amp;", "&amp;'Table of Contents'!A3</f>
        <v>AIF: Total Net Assets , 2018:Q1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13">
        <v>99558.331000000006</v>
      </c>
      <c r="C8" s="32">
        <v>12208.179</v>
      </c>
      <c r="D8" s="32">
        <v>28740.167000000001</v>
      </c>
      <c r="E8" s="32">
        <v>47111.088000000003</v>
      </c>
      <c r="F8" s="32">
        <v>0</v>
      </c>
      <c r="G8" s="32">
        <v>634.31200000000001</v>
      </c>
      <c r="H8" s="32">
        <v>3073.4670000000001</v>
      </c>
      <c r="I8" s="32">
        <v>7644.1729999999998</v>
      </c>
      <c r="J8" s="113">
        <v>146.94499999999999</v>
      </c>
    </row>
    <row r="9" spans="1:10" ht="16.5" customHeight="1" x14ac:dyDescent="0.3">
      <c r="A9" s="46" t="s">
        <v>224</v>
      </c>
      <c r="B9" s="114">
        <v>34743.261712434003</v>
      </c>
      <c r="C9" s="115">
        <v>1071.142215132</v>
      </c>
      <c r="D9" s="115">
        <v>3141.9255213719998</v>
      </c>
      <c r="E9" s="115">
        <v>6763.8048391980001</v>
      </c>
      <c r="F9" s="115">
        <v>629.73210880800002</v>
      </c>
      <c r="G9" s="115">
        <v>3284.5030733459998</v>
      </c>
      <c r="H9" s="115">
        <v>0</v>
      </c>
      <c r="I9" s="115">
        <v>0</v>
      </c>
      <c r="J9" s="114">
        <v>19852.153954578</v>
      </c>
    </row>
    <row r="10" spans="1:10" ht="16.5" customHeight="1" x14ac:dyDescent="0.3">
      <c r="A10" s="46" t="s">
        <v>225</v>
      </c>
      <c r="B10" s="113">
        <v>17.338116429999999</v>
      </c>
      <c r="C10" s="32">
        <v>0</v>
      </c>
      <c r="D10" s="32">
        <v>0</v>
      </c>
      <c r="E10" s="32">
        <v>17.338116429999999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226</v>
      </c>
      <c r="B11" s="114">
        <v>3258.9540000000002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80.534999999999997</v>
      </c>
      <c r="J11" s="114">
        <v>3178.4189999999999</v>
      </c>
    </row>
    <row r="12" spans="1:10" ht="16.5" customHeight="1" x14ac:dyDescent="0.3">
      <c r="A12" s="46" t="s">
        <v>227</v>
      </c>
      <c r="B12" s="113">
        <v>3437</v>
      </c>
      <c r="C12" s="32">
        <v>1230</v>
      </c>
      <c r="D12" s="32">
        <v>80</v>
      </c>
      <c r="E12" s="32">
        <v>400</v>
      </c>
      <c r="F12" s="32">
        <v>0</v>
      </c>
      <c r="G12" s="32">
        <v>0</v>
      </c>
      <c r="H12" s="32">
        <v>0</v>
      </c>
      <c r="I12" s="32">
        <v>1156</v>
      </c>
      <c r="J12" s="113">
        <v>571</v>
      </c>
    </row>
    <row r="13" spans="1:10" ht="16.5" customHeight="1" x14ac:dyDescent="0.3">
      <c r="A13" s="46" t="s">
        <v>228</v>
      </c>
      <c r="B13" s="114">
        <v>25000.348999999998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25000.348999999998</v>
      </c>
      <c r="J13" s="114">
        <v>0</v>
      </c>
    </row>
    <row r="14" spans="1:10" ht="16.5" customHeight="1" x14ac:dyDescent="0.3">
      <c r="A14" s="46" t="s">
        <v>229</v>
      </c>
      <c r="B14" s="113">
        <v>1228720.9550000001</v>
      </c>
      <c r="C14" s="32">
        <v>501218.23</v>
      </c>
      <c r="D14" s="32">
        <v>502227.89299999998</v>
      </c>
      <c r="E14" s="32">
        <v>185455.00700000001</v>
      </c>
      <c r="F14" s="32">
        <v>71.644000000000005</v>
      </c>
      <c r="G14" s="32">
        <v>0</v>
      </c>
      <c r="H14" s="32">
        <v>10606.495000000001</v>
      </c>
      <c r="I14" s="32">
        <v>0</v>
      </c>
      <c r="J14" s="113">
        <v>29141.686000000002</v>
      </c>
    </row>
    <row r="15" spans="1:10" ht="16.5" customHeight="1" x14ac:dyDescent="0.3">
      <c r="A15" s="46" t="s">
        <v>230</v>
      </c>
      <c r="B15" s="114">
        <v>13045.683300000001</v>
      </c>
      <c r="C15" s="115">
        <v>2856.9970950000002</v>
      </c>
      <c r="D15" s="115">
        <v>1629.1914280000001</v>
      </c>
      <c r="E15" s="115">
        <v>4715.2205119999999</v>
      </c>
      <c r="F15" s="115">
        <v>203.16122970000001</v>
      </c>
      <c r="G15" s="115">
        <v>0</v>
      </c>
      <c r="H15" s="115">
        <v>0</v>
      </c>
      <c r="I15" s="115">
        <v>17.746882070000002</v>
      </c>
      <c r="J15" s="114">
        <v>3623.366156</v>
      </c>
    </row>
    <row r="16" spans="1:10" ht="16.5" customHeight="1" x14ac:dyDescent="0.3">
      <c r="A16" s="46" t="s">
        <v>231</v>
      </c>
      <c r="B16" s="113">
        <v>1043812</v>
      </c>
      <c r="C16" s="32">
        <v>102194</v>
      </c>
      <c r="D16" s="32">
        <v>136434</v>
      </c>
      <c r="E16" s="32">
        <v>173802</v>
      </c>
      <c r="F16" s="32">
        <v>42738</v>
      </c>
      <c r="G16" s="32">
        <v>18438</v>
      </c>
      <c r="H16" s="32">
        <v>0</v>
      </c>
      <c r="I16" s="32">
        <v>139200</v>
      </c>
      <c r="J16" s="113">
        <v>431006</v>
      </c>
    </row>
    <row r="17" spans="1:10" ht="16.5" customHeight="1" x14ac:dyDescent="0.3">
      <c r="A17" s="46" t="s">
        <v>232</v>
      </c>
      <c r="B17" s="114">
        <v>1665596.5379999999</v>
      </c>
      <c r="C17" s="115">
        <v>109763.326</v>
      </c>
      <c r="D17" s="115">
        <v>390260.05499999999</v>
      </c>
      <c r="E17" s="115">
        <v>836651.37199999997</v>
      </c>
      <c r="F17" s="115">
        <v>5329.6109999999999</v>
      </c>
      <c r="G17" s="115">
        <v>0</v>
      </c>
      <c r="H17" s="115">
        <v>2394.4250000000002</v>
      </c>
      <c r="I17" s="115">
        <v>171082.739</v>
      </c>
      <c r="J17" s="114">
        <v>150115.01</v>
      </c>
    </row>
    <row r="18" spans="1:10" ht="16.5" customHeight="1" x14ac:dyDescent="0.3">
      <c r="A18" s="46" t="s">
        <v>233</v>
      </c>
      <c r="B18" s="113">
        <v>2983.5880000000002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2982.4090000000001</v>
      </c>
      <c r="J18" s="113">
        <v>1.179</v>
      </c>
    </row>
    <row r="19" spans="1:10" ht="16.5" customHeight="1" x14ac:dyDescent="0.3">
      <c r="A19" s="46" t="s">
        <v>234</v>
      </c>
      <c r="B19" s="114">
        <v>5711303.1639602697</v>
      </c>
      <c r="C19" s="115">
        <v>390222.026103738</v>
      </c>
      <c r="D19" s="115">
        <v>1030082.60221968</v>
      </c>
      <c r="E19" s="115">
        <v>979286.83508625801</v>
      </c>
      <c r="F19" s="115">
        <v>627149.56062193401</v>
      </c>
      <c r="G19" s="115">
        <v>168185.71553259101</v>
      </c>
      <c r="H19" s="115">
        <v>1095608.8147066201</v>
      </c>
      <c r="I19" s="115">
        <v>1188102.11575567</v>
      </c>
      <c r="J19" s="114">
        <v>232665.49393377599</v>
      </c>
    </row>
    <row r="20" spans="1:10" ht="16.5" customHeight="1" x14ac:dyDescent="0.3">
      <c r="A20" s="46" t="s">
        <v>235</v>
      </c>
      <c r="B20" s="113">
        <v>591851.69838125003</v>
      </c>
      <c r="C20" s="32">
        <v>0</v>
      </c>
      <c r="D20" s="32">
        <v>0</v>
      </c>
      <c r="E20" s="32">
        <v>0</v>
      </c>
      <c r="F20" s="32">
        <v>5761.4812812299997</v>
      </c>
      <c r="G20" s="32">
        <v>0</v>
      </c>
      <c r="H20" s="32">
        <v>0</v>
      </c>
      <c r="I20" s="32">
        <v>13777.621865839999</v>
      </c>
      <c r="J20" s="113">
        <v>572312.59523417999</v>
      </c>
    </row>
    <row r="21" spans="1:10" ht="16.5" customHeight="1" x14ac:dyDescent="0.3">
      <c r="A21" s="46" t="s">
        <v>236</v>
      </c>
      <c r="B21" s="114">
        <v>60954.05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116.25</v>
      </c>
      <c r="I21" s="115">
        <v>43846</v>
      </c>
      <c r="J21" s="114">
        <v>16991.8</v>
      </c>
    </row>
    <row r="22" spans="1:10" ht="16.5" customHeight="1" x14ac:dyDescent="0.3">
      <c r="A22" s="46" t="s">
        <v>237</v>
      </c>
      <c r="B22" s="113">
        <v>19975.09</v>
      </c>
      <c r="C22" s="32">
        <v>1399.73</v>
      </c>
      <c r="D22" s="32">
        <v>1337.13</v>
      </c>
      <c r="E22" s="32">
        <v>11637.49</v>
      </c>
      <c r="F22" s="32">
        <v>0</v>
      </c>
      <c r="G22" s="32">
        <v>0</v>
      </c>
      <c r="H22" s="32">
        <v>146.07</v>
      </c>
      <c r="I22" s="32">
        <v>82.37</v>
      </c>
      <c r="J22" s="113">
        <v>5372.31</v>
      </c>
    </row>
    <row r="23" spans="1:10" ht="16.5" customHeight="1" x14ac:dyDescent="0.3">
      <c r="A23" s="46" t="s">
        <v>238</v>
      </c>
      <c r="B23" s="114">
        <v>675655</v>
      </c>
      <c r="C23" s="115">
        <v>61631</v>
      </c>
      <c r="D23" s="115">
        <v>106159</v>
      </c>
      <c r="E23" s="115">
        <v>181530</v>
      </c>
      <c r="F23" s="115">
        <v>19687</v>
      </c>
      <c r="G23" s="115">
        <v>0</v>
      </c>
      <c r="H23" s="115">
        <v>0</v>
      </c>
      <c r="I23" s="115">
        <v>60675</v>
      </c>
      <c r="J23" s="114">
        <v>245973</v>
      </c>
    </row>
    <row r="24" spans="1:10" ht="16.5" customHeight="1" x14ac:dyDescent="0.3">
      <c r="A24" s="46" t="s">
        <v>239</v>
      </c>
      <c r="B24" s="113">
        <v>8007.1133891049003</v>
      </c>
      <c r="C24" s="32">
        <v>1906.6161962599999</v>
      </c>
      <c r="D24" s="32">
        <v>686.89686300000005</v>
      </c>
      <c r="E24" s="32">
        <v>109.31387134000001</v>
      </c>
      <c r="F24" s="32">
        <v>0</v>
      </c>
      <c r="G24" s="32">
        <v>0</v>
      </c>
      <c r="H24" s="32">
        <v>13.512</v>
      </c>
      <c r="I24" s="32">
        <v>304.97002713254301</v>
      </c>
      <c r="J24" s="113">
        <v>4985.8044313723603</v>
      </c>
    </row>
    <row r="25" spans="1:10" ht="16.5" customHeight="1" x14ac:dyDescent="0.3">
      <c r="A25" s="46" t="s">
        <v>240</v>
      </c>
      <c r="B25" s="114">
        <v>787195</v>
      </c>
      <c r="C25" s="115">
        <v>298495</v>
      </c>
      <c r="D25" s="115">
        <v>211230</v>
      </c>
      <c r="E25" s="115">
        <v>14724</v>
      </c>
      <c r="F25" s="115">
        <v>0</v>
      </c>
      <c r="G25" s="115">
        <v>0</v>
      </c>
      <c r="H25" s="115">
        <v>0</v>
      </c>
      <c r="I25" s="115">
        <v>106211</v>
      </c>
      <c r="J25" s="114">
        <v>156535</v>
      </c>
    </row>
    <row r="26" spans="1:10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242</v>
      </c>
      <c r="B27" s="114">
        <v>177960.74299999999</v>
      </c>
      <c r="C27" s="115">
        <v>7720.15</v>
      </c>
      <c r="D27" s="115">
        <v>24359.870999999999</v>
      </c>
      <c r="E27" s="115">
        <v>14062.288</v>
      </c>
      <c r="F27" s="115">
        <v>8981.5769999999993</v>
      </c>
      <c r="G27" s="115">
        <v>0</v>
      </c>
      <c r="H27" s="115">
        <v>10485.709000000001</v>
      </c>
      <c r="I27" s="115">
        <v>2511.1590000000001</v>
      </c>
      <c r="J27" s="114">
        <v>109839.989</v>
      </c>
    </row>
    <row r="28" spans="1:10" ht="16.5" customHeight="1" x14ac:dyDescent="0.3">
      <c r="A28" s="46" t="s">
        <v>243</v>
      </c>
      <c r="B28" s="113">
        <v>14189.404322709999</v>
      </c>
      <c r="C28" s="32">
        <v>1.8041854900000001</v>
      </c>
      <c r="D28" s="32">
        <v>55.10396583</v>
      </c>
      <c r="E28" s="32">
        <v>18.82458974</v>
      </c>
      <c r="F28" s="32">
        <v>248.34948675999999</v>
      </c>
      <c r="G28" s="32">
        <v>73.550349060000002</v>
      </c>
      <c r="H28" s="32">
        <v>12.131588369999999</v>
      </c>
      <c r="I28" s="32">
        <v>10837.4887899</v>
      </c>
      <c r="J28" s="113">
        <v>2942.1513675599999</v>
      </c>
    </row>
    <row r="29" spans="1:10" ht="16.5" customHeight="1" x14ac:dyDescent="0.3">
      <c r="A29" s="46" t="s">
        <v>244</v>
      </c>
      <c r="B29" s="114">
        <v>20017</v>
      </c>
      <c r="C29" s="115">
        <v>89</v>
      </c>
      <c r="D29" s="115">
        <v>0</v>
      </c>
      <c r="E29" s="115">
        <v>146</v>
      </c>
      <c r="F29" s="115">
        <v>0</v>
      </c>
      <c r="G29" s="115">
        <v>0</v>
      </c>
      <c r="H29" s="115">
        <v>432</v>
      </c>
      <c r="I29" s="115">
        <v>0</v>
      </c>
      <c r="J29" s="114">
        <v>19350</v>
      </c>
    </row>
    <row r="30" spans="1:10" ht="16.5" customHeight="1" x14ac:dyDescent="0.3">
      <c r="A30" s="46" t="s">
        <v>245</v>
      </c>
      <c r="B30" s="113">
        <v>1633.9079999999999</v>
      </c>
      <c r="C30" s="32">
        <v>0</v>
      </c>
      <c r="D30" s="32">
        <v>8.0679999999999996</v>
      </c>
      <c r="E30" s="32">
        <v>336.14</v>
      </c>
      <c r="F30" s="32">
        <v>114.139</v>
      </c>
      <c r="G30" s="32">
        <v>0</v>
      </c>
      <c r="H30" s="32">
        <v>0</v>
      </c>
      <c r="I30" s="32">
        <v>1175.5609999999999</v>
      </c>
      <c r="J30" s="113">
        <v>0</v>
      </c>
    </row>
    <row r="31" spans="1:10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</row>
    <row r="32" spans="1:10" ht="16.5" customHeight="1" x14ac:dyDescent="0.3">
      <c r="A32" s="46" t="s">
        <v>247</v>
      </c>
      <c r="B32" s="113">
        <v>68248</v>
      </c>
      <c r="C32" s="32">
        <v>8317</v>
      </c>
      <c r="D32" s="32">
        <v>14726</v>
      </c>
      <c r="E32" s="32">
        <v>22836</v>
      </c>
      <c r="F32" s="32">
        <v>0</v>
      </c>
      <c r="G32" s="32">
        <v>19455</v>
      </c>
      <c r="H32" s="32">
        <v>502</v>
      </c>
      <c r="I32" s="32">
        <v>361</v>
      </c>
      <c r="J32" s="113">
        <v>2051</v>
      </c>
    </row>
    <row r="33" spans="1:10" ht="16.5" customHeight="1" x14ac:dyDescent="0.3">
      <c r="A33" s="46" t="s">
        <v>248</v>
      </c>
      <c r="B33" s="114">
        <v>214030</v>
      </c>
      <c r="C33" s="115">
        <v>65749</v>
      </c>
      <c r="D33" s="115">
        <v>14659</v>
      </c>
      <c r="E33" s="115">
        <v>85036</v>
      </c>
      <c r="F33" s="115">
        <v>1037</v>
      </c>
      <c r="G33" s="115">
        <v>0</v>
      </c>
      <c r="H33" s="115">
        <v>15212</v>
      </c>
      <c r="I33" s="115">
        <v>0</v>
      </c>
      <c r="J33" s="114">
        <v>32337</v>
      </c>
    </row>
    <row r="34" spans="1:10" ht="16.5" customHeight="1" x14ac:dyDescent="0.3">
      <c r="A34" s="46" t="s">
        <v>249</v>
      </c>
      <c r="B34" s="113">
        <v>119296.90131129901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37268.845417777302</v>
      </c>
      <c r="J34" s="113">
        <v>82028.055893521203</v>
      </c>
    </row>
    <row r="35" spans="1:10" ht="16.5" customHeight="1" x14ac:dyDescent="0.3">
      <c r="A35" s="46" t="s">
        <v>250</v>
      </c>
      <c r="B35" s="114">
        <v>68386.425751799994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65203.026881509999</v>
      </c>
      <c r="J35" s="114">
        <v>3183.3988702900001</v>
      </c>
    </row>
    <row r="36" spans="1:10" ht="16.5" customHeight="1" x14ac:dyDescent="0.3">
      <c r="A36" s="46" t="s">
        <v>251</v>
      </c>
      <c r="B36" s="113">
        <v>364670.54090000002</v>
      </c>
      <c r="C36" s="32">
        <v>51347.751499999998</v>
      </c>
      <c r="D36" s="32">
        <v>13776.6612</v>
      </c>
      <c r="E36" s="32">
        <v>92220.940400000007</v>
      </c>
      <c r="F36" s="32">
        <v>87.870599999999996</v>
      </c>
      <c r="G36" s="32">
        <v>51.973700000000001</v>
      </c>
      <c r="H36" s="32">
        <v>2817.1042000000002</v>
      </c>
      <c r="I36" s="32">
        <v>25670.9211</v>
      </c>
      <c r="J36" s="113">
        <v>178697.31820000001</v>
      </c>
    </row>
  </sheetData>
  <sheetProtection algorithmName="SHA-512" hashValue="NpyyftWiHWDF58QGiF1cN7CojJ3G9M6tRRX9rsNNf9vEiTFlhpzUROzc96MOvyfutihjB9A0sy6QCFE7/DDlew==" saltValue="HBnQFqVetVgJlQlNxh8UHw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activeCell="H27" sqref="H27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tr">
        <f>'Table of Contents'!C29</f>
        <v>Table 2.13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2018:Q1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223</v>
      </c>
      <c r="B8" s="113">
        <v>146.94499999999999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146.94499999999999</v>
      </c>
      <c r="K8" s="118" t="e">
        <v>#REF!</v>
      </c>
      <c r="L8" s="33">
        <v>146.94499999999999</v>
      </c>
      <c r="M8" s="113">
        <v>0</v>
      </c>
    </row>
    <row r="9" spans="1:13" ht="16.5" customHeight="1" x14ac:dyDescent="0.3">
      <c r="A9" s="46" t="s">
        <v>224</v>
      </c>
      <c r="B9" s="114">
        <v>19852.153954578</v>
      </c>
      <c r="C9" s="115">
        <v>0</v>
      </c>
      <c r="D9" s="115">
        <v>0</v>
      </c>
      <c r="E9" s="115">
        <v>0</v>
      </c>
      <c r="F9" s="115">
        <v>19622.306901516</v>
      </c>
      <c r="G9" s="115">
        <v>0</v>
      </c>
      <c r="H9" s="115">
        <v>137.65385356799999</v>
      </c>
      <c r="I9" s="115">
        <v>0</v>
      </c>
      <c r="J9" s="114">
        <v>92.193199493999998</v>
      </c>
      <c r="K9" s="118"/>
      <c r="L9" s="119">
        <v>19714.500101009999</v>
      </c>
      <c r="M9" s="114">
        <v>137.65385356799999</v>
      </c>
    </row>
    <row r="10" spans="1:13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226</v>
      </c>
      <c r="B11" s="114">
        <v>3178.4189999999999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227</v>
      </c>
      <c r="B12" s="113">
        <v>571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307</v>
      </c>
      <c r="I12" s="32">
        <v>88</v>
      </c>
      <c r="J12" s="113">
        <v>176</v>
      </c>
      <c r="K12" s="118" t="e">
        <v>#REF!</v>
      </c>
      <c r="L12" s="33">
        <v>2987</v>
      </c>
      <c r="M12" s="113">
        <v>450</v>
      </c>
    </row>
    <row r="13" spans="1:13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229</v>
      </c>
      <c r="B14" s="113">
        <v>29141.686000000002</v>
      </c>
      <c r="C14" s="32">
        <v>0</v>
      </c>
      <c r="D14" s="32">
        <v>0</v>
      </c>
      <c r="E14" s="32">
        <v>0</v>
      </c>
      <c r="F14" s="32">
        <v>0</v>
      </c>
      <c r="G14" s="32">
        <v>1790.7280000000001</v>
      </c>
      <c r="H14" s="32">
        <v>1094.979</v>
      </c>
      <c r="I14" s="32">
        <v>18973.221000000001</v>
      </c>
      <c r="J14" s="113">
        <v>7282.7579999999998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230</v>
      </c>
      <c r="B15" s="114">
        <v>3623.366156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231</v>
      </c>
      <c r="B16" s="113">
        <v>431006</v>
      </c>
      <c r="C16" s="32">
        <v>0</v>
      </c>
      <c r="D16" s="32">
        <v>0</v>
      </c>
      <c r="E16" s="32">
        <v>0</v>
      </c>
      <c r="F16" s="32">
        <v>128350</v>
      </c>
      <c r="G16" s="32">
        <v>229000</v>
      </c>
      <c r="H16" s="32">
        <v>66850</v>
      </c>
      <c r="I16" s="32">
        <v>6806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150115.01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28.827000000000002</v>
      </c>
      <c r="I17" s="115">
        <v>3189.0810000000001</v>
      </c>
      <c r="J17" s="114">
        <v>146897.10200000001</v>
      </c>
      <c r="K17" s="118"/>
      <c r="L17" s="119">
        <v>150086.18299999999</v>
      </c>
      <c r="M17" s="114">
        <v>28.827000000000002</v>
      </c>
    </row>
    <row r="18" spans="1:13" ht="16.5" customHeight="1" x14ac:dyDescent="0.3">
      <c r="A18" s="46" t="s">
        <v>233</v>
      </c>
      <c r="B18" s="113">
        <v>1.179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1.179</v>
      </c>
      <c r="K18" s="118" t="e">
        <v>#REF!</v>
      </c>
      <c r="L18" s="33">
        <v>0</v>
      </c>
      <c r="M18" s="113">
        <v>1.179</v>
      </c>
    </row>
    <row r="19" spans="1:13" ht="16.5" customHeight="1" x14ac:dyDescent="0.3">
      <c r="A19" s="46" t="s">
        <v>234</v>
      </c>
      <c r="B19" s="114">
        <v>232665.49393377599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29142.634937999999</v>
      </c>
      <c r="J19" s="114">
        <v>203522.85899577601</v>
      </c>
      <c r="K19" s="118"/>
      <c r="L19" s="119">
        <v>232665.49393377599</v>
      </c>
      <c r="M19" s="114">
        <v>0</v>
      </c>
    </row>
    <row r="20" spans="1:13" ht="16.5" customHeight="1" x14ac:dyDescent="0.3">
      <c r="A20" s="46" t="s">
        <v>235</v>
      </c>
      <c r="B20" s="113">
        <v>572312.59523417999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16991.8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2770.8</v>
      </c>
      <c r="J21" s="114">
        <v>14221</v>
      </c>
      <c r="K21" s="118"/>
      <c r="L21" s="119">
        <v>2770.8</v>
      </c>
      <c r="M21" s="114">
        <v>14221</v>
      </c>
    </row>
    <row r="22" spans="1:13" ht="16.5" customHeight="1" x14ac:dyDescent="0.3">
      <c r="A22" s="46" t="s">
        <v>237</v>
      </c>
      <c r="B22" s="113">
        <v>5372.31</v>
      </c>
      <c r="C22" s="32">
        <v>0</v>
      </c>
      <c r="D22" s="32">
        <v>0</v>
      </c>
      <c r="E22" s="32">
        <v>0</v>
      </c>
      <c r="F22" s="32">
        <v>0</v>
      </c>
      <c r="G22" s="32">
        <v>62.82</v>
      </c>
      <c r="H22" s="32">
        <v>75.2</v>
      </c>
      <c r="I22" s="32">
        <v>800.07</v>
      </c>
      <c r="J22" s="113">
        <v>4434.21</v>
      </c>
      <c r="K22" s="118" t="e">
        <v>#REF!</v>
      </c>
      <c r="L22" s="33">
        <v>4425.42</v>
      </c>
      <c r="M22" s="113">
        <v>8.7899999999999991</v>
      </c>
    </row>
    <row r="23" spans="1:13" ht="16.5" customHeight="1" x14ac:dyDescent="0.3">
      <c r="A23" s="46" t="s">
        <v>238</v>
      </c>
      <c r="B23" s="114">
        <v>245973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78152</v>
      </c>
      <c r="I23" s="115">
        <v>0</v>
      </c>
      <c r="J23" s="114">
        <v>167821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4985.8044313723603</v>
      </c>
      <c r="C24" s="32">
        <v>0</v>
      </c>
      <c r="D24" s="32">
        <v>1.7506248200000001</v>
      </c>
      <c r="E24" s="32">
        <v>0</v>
      </c>
      <c r="F24" s="32">
        <v>0</v>
      </c>
      <c r="G24" s="32">
        <v>0</v>
      </c>
      <c r="H24" s="32">
        <v>638.34720626235901</v>
      </c>
      <c r="I24" s="32">
        <v>167.50471195</v>
      </c>
      <c r="J24" s="113">
        <v>4178.2018883399996</v>
      </c>
      <c r="K24" s="118" t="e">
        <v>#REF!</v>
      </c>
      <c r="L24" s="33">
        <v>4622.8664323723597</v>
      </c>
      <c r="M24" s="113">
        <v>362.93799899999999</v>
      </c>
    </row>
    <row r="25" spans="1:13" ht="16.5" customHeight="1" x14ac:dyDescent="0.3">
      <c r="A25" s="46" t="s">
        <v>240</v>
      </c>
      <c r="B25" s="114">
        <v>156535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40378</v>
      </c>
      <c r="I25" s="115">
        <v>22697</v>
      </c>
      <c r="J25" s="114">
        <v>93460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109839.989</v>
      </c>
      <c r="C27" s="115">
        <v>0</v>
      </c>
      <c r="D27" s="115">
        <v>0</v>
      </c>
      <c r="E27" s="115">
        <v>0</v>
      </c>
      <c r="F27" s="115">
        <v>0</v>
      </c>
      <c r="G27" s="115">
        <v>5435.098</v>
      </c>
      <c r="H27" s="115">
        <v>104190.341</v>
      </c>
      <c r="I27" s="115">
        <v>0</v>
      </c>
      <c r="J27" s="114">
        <v>214.55</v>
      </c>
      <c r="K27" s="118"/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2942.1513675599999</v>
      </c>
      <c r="C28" s="32">
        <v>0</v>
      </c>
      <c r="D28" s="32">
        <v>0</v>
      </c>
      <c r="E28" s="32">
        <v>0</v>
      </c>
      <c r="F28" s="32">
        <v>2287.6298589600001</v>
      </c>
      <c r="G28" s="32">
        <v>0</v>
      </c>
      <c r="H28" s="32">
        <v>95.860116140000002</v>
      </c>
      <c r="I28" s="32">
        <v>0</v>
      </c>
      <c r="J28" s="113">
        <v>558.66139246</v>
      </c>
      <c r="K28" s="118" t="e">
        <v>#REF!</v>
      </c>
      <c r="L28" s="33">
        <v>2938.3008996899998</v>
      </c>
      <c r="M28" s="113">
        <v>3.8504678700000001</v>
      </c>
    </row>
    <row r="29" spans="1:13" ht="16.5" customHeight="1" x14ac:dyDescent="0.3">
      <c r="A29" s="46" t="s">
        <v>244</v>
      </c>
      <c r="B29" s="114">
        <v>19350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19350</v>
      </c>
      <c r="K29" s="118"/>
      <c r="L29" s="119">
        <v>0</v>
      </c>
      <c r="M29" s="114">
        <v>19350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2051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2051</v>
      </c>
      <c r="J32" s="113">
        <v>0</v>
      </c>
      <c r="K32" s="118" t="e">
        <v>#REF!</v>
      </c>
      <c r="L32" s="33">
        <v>2051</v>
      </c>
      <c r="M32" s="113">
        <v>0</v>
      </c>
    </row>
    <row r="33" spans="1:13" ht="16.5" customHeight="1" x14ac:dyDescent="0.3">
      <c r="A33" s="46" t="s">
        <v>248</v>
      </c>
      <c r="B33" s="114">
        <v>32337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25402</v>
      </c>
      <c r="J33" s="114">
        <v>6935</v>
      </c>
      <c r="K33" s="118"/>
      <c r="L33" s="119">
        <v>6935</v>
      </c>
      <c r="M33" s="114">
        <v>0</v>
      </c>
    </row>
    <row r="34" spans="1:13" ht="16.5" customHeight="1" x14ac:dyDescent="0.3">
      <c r="A34" s="46" t="s">
        <v>249</v>
      </c>
      <c r="B34" s="113">
        <v>82028.055893521203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1354.71304228401</v>
      </c>
      <c r="J34" s="113">
        <v>80673.342851237205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3183.3988702900001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2734.8517318200002</v>
      </c>
      <c r="I35" s="115">
        <v>0</v>
      </c>
      <c r="J35" s="114">
        <v>448.54713846999999</v>
      </c>
      <c r="K35" s="118"/>
      <c r="L35" s="119">
        <v>139.90041661999999</v>
      </c>
      <c r="M35" s="114">
        <v>2594.9513152</v>
      </c>
    </row>
    <row r="36" spans="1:13" ht="16.5" customHeight="1" x14ac:dyDescent="0.3">
      <c r="A36" s="46" t="s">
        <v>251</v>
      </c>
      <c r="B36" s="113">
        <v>178697.31820000001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178697.31820000001</v>
      </c>
      <c r="K36" s="118" t="e">
        <v>#REF!</v>
      </c>
      <c r="L36" s="33">
        <v>25719.318200000002</v>
      </c>
      <c r="M36" s="113">
        <v>152978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ROaB9Cuc6f8aKNm6H35kIQCNAHN/LBzArZkJ8O5DNRxxVx5Rg6Y13HDSJUfgP9Dab3BOiPXy6w6A4klFrMEVQ==" saltValue="rxnvnMZILCkuG1rq5+Yg9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activeCell="I33" sqref="I3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tr">
        <f>'Table of Contents'!C30</f>
        <v>Table 2.14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tr">
        <f>"AIF: "&amp;'Table of Contents'!A30&amp;", "&amp;'Table of Contents'!A3</f>
        <v>AIF: Total Net Assets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223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13907.788</v>
      </c>
      <c r="H8" s="94">
        <v>4174.1490000000003</v>
      </c>
      <c r="I8" s="94">
        <v>1177.02</v>
      </c>
      <c r="J8" s="94">
        <v>8409.6740000000009</v>
      </c>
      <c r="K8" s="100">
        <v>146.94499999999999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7018.1044202940002</v>
      </c>
      <c r="H9" s="102">
        <v>349.76672497800001</v>
      </c>
      <c r="I9" s="102">
        <v>260.52313108800001</v>
      </c>
      <c r="J9" s="102">
        <v>6407.8145642279997</v>
      </c>
      <c r="K9" s="6">
        <v>0</v>
      </c>
      <c r="L9" s="36"/>
    </row>
    <row r="10" spans="1:12" ht="16.5" customHeight="1" x14ac:dyDescent="0.3">
      <c r="A10" s="46" t="s">
        <v>225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169708.81200000001</v>
      </c>
      <c r="H14" s="94">
        <v>16244.225</v>
      </c>
      <c r="I14" s="94">
        <v>14437.35</v>
      </c>
      <c r="J14" s="94">
        <v>137947.57699999999</v>
      </c>
      <c r="K14" s="100">
        <v>1079.6600000000001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2447.0648890000002</v>
      </c>
      <c r="H15" s="102">
        <v>1264.71019</v>
      </c>
      <c r="I15" s="102">
        <v>1182.354699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78023</v>
      </c>
      <c r="H17" s="102">
        <v>580.90700000000004</v>
      </c>
      <c r="I17" s="102">
        <v>0</v>
      </c>
      <c r="J17" s="102">
        <v>72254.39</v>
      </c>
      <c r="K17" s="6">
        <v>5187.7030000000004</v>
      </c>
    </row>
    <row r="18" spans="1:11" ht="16.5" customHeight="1" x14ac:dyDescent="0.3">
      <c r="A18" s="46" t="s">
        <v>233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1658</v>
      </c>
      <c r="C19" s="102">
        <v>1658</v>
      </c>
      <c r="D19" s="102">
        <v>0</v>
      </c>
      <c r="E19" s="6">
        <v>0</v>
      </c>
      <c r="F19" s="108"/>
      <c r="G19" s="6">
        <v>1261300.9636369699</v>
      </c>
      <c r="H19" s="102">
        <v>99044.589595461497</v>
      </c>
      <c r="I19" s="102">
        <v>31438.069594252502</v>
      </c>
      <c r="J19" s="102">
        <v>721196.59017693705</v>
      </c>
      <c r="K19" s="6">
        <v>409621.71427032002</v>
      </c>
    </row>
    <row r="20" spans="1:11" ht="16.5" customHeight="1" x14ac:dyDescent="0.3">
      <c r="A20" s="46" t="s">
        <v>235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2150.35</v>
      </c>
      <c r="H21" s="102">
        <v>0</v>
      </c>
      <c r="I21" s="102">
        <v>0</v>
      </c>
      <c r="J21" s="102">
        <v>116.25</v>
      </c>
      <c r="K21" s="6">
        <v>2034.1</v>
      </c>
    </row>
    <row r="22" spans="1:11" ht="16.5" customHeight="1" x14ac:dyDescent="0.3">
      <c r="A22" s="46" t="s">
        <v>237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222.43</v>
      </c>
      <c r="H22" s="94">
        <v>0</v>
      </c>
      <c r="I22" s="94">
        <v>0</v>
      </c>
      <c r="J22" s="94">
        <v>0</v>
      </c>
      <c r="K22" s="100">
        <v>222.43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108852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1227.11416108254</v>
      </c>
      <c r="H24" s="94">
        <v>165.31399999999999</v>
      </c>
      <c r="I24" s="94">
        <v>39.215000000000003</v>
      </c>
      <c r="J24" s="94">
        <v>0</v>
      </c>
      <c r="K24" s="100">
        <v>1022.58516108254</v>
      </c>
    </row>
    <row r="25" spans="1:11" ht="16.5" customHeight="1" x14ac:dyDescent="0.3">
      <c r="A25" s="46" t="s">
        <v>240</v>
      </c>
      <c r="B25" s="6">
        <v>131</v>
      </c>
      <c r="C25" s="102">
        <v>0</v>
      </c>
      <c r="D25" s="102">
        <v>0</v>
      </c>
      <c r="E25" s="6">
        <v>0</v>
      </c>
      <c r="F25" s="108"/>
      <c r="G25" s="6">
        <v>132669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5541.9070000000002</v>
      </c>
      <c r="H27" s="102">
        <v>1750.7059999999999</v>
      </c>
      <c r="I27" s="102">
        <v>1482.3340000000001</v>
      </c>
      <c r="J27" s="102">
        <v>1713.5619999999999</v>
      </c>
      <c r="K27" s="6">
        <v>595.30499999999995</v>
      </c>
    </row>
    <row r="28" spans="1:11" ht="16.5" customHeight="1" x14ac:dyDescent="0.3">
      <c r="A28" s="46" t="s">
        <v>243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918.54871199000002</v>
      </c>
      <c r="H28" s="94">
        <v>0</v>
      </c>
      <c r="I28" s="94">
        <v>37.622695829999998</v>
      </c>
      <c r="J28" s="94">
        <v>2.3611852400000002</v>
      </c>
      <c r="K28" s="100">
        <v>878.56483091999996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2580</v>
      </c>
      <c r="C33" s="102">
        <v>2580</v>
      </c>
      <c r="D33" s="102">
        <v>0</v>
      </c>
      <c r="E33" s="6">
        <v>0</v>
      </c>
      <c r="F33" s="108"/>
      <c r="G33" s="6">
        <v>82663</v>
      </c>
      <c r="H33" s="102">
        <v>33591</v>
      </c>
      <c r="I33" s="102">
        <v>4920</v>
      </c>
      <c r="J33" s="102">
        <v>36564</v>
      </c>
      <c r="K33" s="6">
        <v>7588</v>
      </c>
    </row>
    <row r="34" spans="1:11" ht="16.5" customHeight="1" x14ac:dyDescent="0.3">
      <c r="A34" s="46" t="s">
        <v>249</v>
      </c>
      <c r="B34" s="100" t="s">
        <v>146</v>
      </c>
      <c r="C34" s="94">
        <v>0</v>
      </c>
      <c r="D34" s="94">
        <v>0</v>
      </c>
      <c r="E34" s="100">
        <v>10894.6404370656</v>
      </c>
      <c r="F34" s="50"/>
      <c r="G34" s="100">
        <v>10622.494976333801</v>
      </c>
      <c r="H34" s="94">
        <v>0</v>
      </c>
      <c r="I34" s="94">
        <v>0</v>
      </c>
      <c r="J34" s="94">
        <v>0</v>
      </c>
      <c r="K34" s="100">
        <v>10622.494976333801</v>
      </c>
    </row>
    <row r="35" spans="1:11" ht="16.5" customHeight="1" x14ac:dyDescent="0.3">
      <c r="A35" s="46" t="s">
        <v>250</v>
      </c>
      <c r="B35" s="6">
        <v>153.99703711999999</v>
      </c>
      <c r="C35" s="102">
        <v>0</v>
      </c>
      <c r="D35" s="102">
        <v>0</v>
      </c>
      <c r="E35" s="6">
        <v>0</v>
      </c>
      <c r="F35" s="108"/>
      <c r="G35" s="6">
        <v>1745.9068625800001</v>
      </c>
      <c r="H35" s="102">
        <v>0</v>
      </c>
      <c r="I35" s="102">
        <v>0</v>
      </c>
      <c r="J35" s="102">
        <v>280.15131633999999</v>
      </c>
      <c r="K35" s="6">
        <v>1465.7555462400001</v>
      </c>
    </row>
    <row r="36" spans="1:11" ht="16.5" customHeight="1" x14ac:dyDescent="0.3">
      <c r="A36" s="46" t="s">
        <v>251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109331.9994</v>
      </c>
      <c r="H36" s="94">
        <v>10691.403</v>
      </c>
      <c r="I36" s="94">
        <v>1508.2629999999999</v>
      </c>
      <c r="J36" s="94">
        <v>72444.190700000006</v>
      </c>
      <c r="K36" s="100">
        <v>24688.1427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Fw9hzqRCXCQQgNAtrcDBdu4o6uhh5mTh7nK9VBbMpmTm8ypQHkktJnVlMWUT3E0bbFjCyA5rmJPpnLNuYQQfQ==" saltValue="zUCWM5Q+RACNQaho2GAX5w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activeCell="G21" sqref="G21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tr">
        <f>'Table of Contents'!C31</f>
        <v>Table 2.15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2018:Q1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223</v>
      </c>
      <c r="B8" s="100">
        <v>87471.483999999997</v>
      </c>
      <c r="C8" s="94">
        <v>10936.964</v>
      </c>
      <c r="D8" s="94">
        <v>28285.73</v>
      </c>
      <c r="E8" s="94">
        <v>47597.792999999998</v>
      </c>
      <c r="F8" s="94">
        <v>0</v>
      </c>
      <c r="G8" s="94">
        <v>568.48099999999999</v>
      </c>
      <c r="H8" s="94">
        <v>0</v>
      </c>
      <c r="I8" s="94">
        <v>0</v>
      </c>
      <c r="J8" s="94">
        <v>0</v>
      </c>
      <c r="K8" s="100">
        <v>82.516000000000005</v>
      </c>
    </row>
    <row r="9" spans="1:12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229</v>
      </c>
      <c r="B14" s="100">
        <v>1143057.8430000001</v>
      </c>
      <c r="C14" s="94">
        <v>484149.04300000001</v>
      </c>
      <c r="D14" s="94">
        <v>491104.90700000001</v>
      </c>
      <c r="E14" s="94">
        <v>148638.533</v>
      </c>
      <c r="F14" s="94">
        <v>71.644000000000005</v>
      </c>
      <c r="G14" s="94">
        <v>0</v>
      </c>
      <c r="H14" s="94">
        <v>1255.1099999999999</v>
      </c>
      <c r="I14" s="94">
        <v>1006.958</v>
      </c>
      <c r="J14" s="94">
        <v>22.055</v>
      </c>
      <c r="K14" s="100">
        <v>16809.593000000001</v>
      </c>
    </row>
    <row r="15" spans="1:12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1550658.4129999999</v>
      </c>
      <c r="C17" s="102">
        <v>108902.93399999999</v>
      </c>
      <c r="D17" s="102">
        <v>389364.89799999999</v>
      </c>
      <c r="E17" s="102">
        <v>819737.79599999997</v>
      </c>
      <c r="F17" s="102">
        <v>5329.6109999999999</v>
      </c>
      <c r="G17" s="102">
        <v>78272.264999999999</v>
      </c>
      <c r="H17" s="102">
        <v>0</v>
      </c>
      <c r="I17" s="102">
        <v>28.827000000000002</v>
      </c>
      <c r="J17" s="102">
        <v>3122.453</v>
      </c>
      <c r="K17" s="6">
        <v>145899.62899999999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268480.495184534</v>
      </c>
      <c r="C19" s="102">
        <v>61100.888906</v>
      </c>
      <c r="D19" s="102">
        <v>30494.180246</v>
      </c>
      <c r="E19" s="102">
        <v>22986.831204999999</v>
      </c>
      <c r="F19" s="102">
        <v>7417.4857914180002</v>
      </c>
      <c r="G19" s="102">
        <v>113691.15072711599</v>
      </c>
      <c r="H19" s="102">
        <v>0</v>
      </c>
      <c r="I19" s="102">
        <v>0</v>
      </c>
      <c r="J19" s="102">
        <v>29142.634937999999</v>
      </c>
      <c r="K19" s="6">
        <v>3647.323371</v>
      </c>
    </row>
    <row r="20" spans="1:11" ht="16.5" customHeight="1" x14ac:dyDescent="0.3">
      <c r="A20" s="46" t="s">
        <v>235</v>
      </c>
      <c r="B20" s="100">
        <v>516552.13897904998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46451.93</v>
      </c>
      <c r="C21" s="102">
        <v>0</v>
      </c>
      <c r="D21" s="102">
        <v>0</v>
      </c>
      <c r="E21" s="102">
        <v>0</v>
      </c>
      <c r="F21" s="102">
        <v>0</v>
      </c>
      <c r="G21" s="102">
        <v>43816.959999999999</v>
      </c>
      <c r="H21" s="102">
        <v>0</v>
      </c>
      <c r="I21" s="102">
        <v>0</v>
      </c>
      <c r="J21" s="102">
        <v>2634.97</v>
      </c>
      <c r="K21" s="6">
        <v>0</v>
      </c>
    </row>
    <row r="22" spans="1:11" ht="16.5" customHeight="1" x14ac:dyDescent="0.3">
      <c r="A22" s="46" t="s">
        <v>237</v>
      </c>
      <c r="B22" s="100">
        <v>0.09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0.09</v>
      </c>
    </row>
    <row r="23" spans="1:11" ht="16.5" customHeight="1" x14ac:dyDescent="0.3">
      <c r="A23" s="46" t="s">
        <v>238</v>
      </c>
      <c r="B23" s="6">
        <v>480516</v>
      </c>
      <c r="C23" s="102">
        <v>48046</v>
      </c>
      <c r="D23" s="102">
        <v>83199</v>
      </c>
      <c r="E23" s="102">
        <v>126695</v>
      </c>
      <c r="F23" s="102">
        <v>4339</v>
      </c>
      <c r="G23" s="102">
        <v>59171</v>
      </c>
      <c r="H23" s="102">
        <v>0</v>
      </c>
      <c r="I23" s="102">
        <v>28007</v>
      </c>
      <c r="J23" s="102">
        <v>0</v>
      </c>
      <c r="K23" s="6">
        <v>131059</v>
      </c>
    </row>
    <row r="24" spans="1:11" ht="16.5" customHeight="1" x14ac:dyDescent="0.3">
      <c r="A24" s="46" t="s">
        <v>239</v>
      </c>
      <c r="B24" s="100">
        <v>7942.9020142849004</v>
      </c>
      <c r="C24" s="94">
        <v>1906.41019626</v>
      </c>
      <c r="D24" s="94">
        <v>666.74199999999996</v>
      </c>
      <c r="E24" s="94">
        <v>109.31387134000001</v>
      </c>
      <c r="F24" s="94">
        <v>0</v>
      </c>
      <c r="G24" s="94">
        <v>304.97002713254301</v>
      </c>
      <c r="H24" s="94">
        <v>0</v>
      </c>
      <c r="I24" s="94">
        <v>629.16025426235899</v>
      </c>
      <c r="J24" s="94">
        <v>163.21471195000001</v>
      </c>
      <c r="K24" s="100">
        <v>4163.0909533399999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61.558999999999997</v>
      </c>
      <c r="C30" s="94">
        <v>0</v>
      </c>
      <c r="D30" s="94">
        <v>8.0670000000000002</v>
      </c>
      <c r="E30" s="94">
        <v>53.491999999999997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249</v>
      </c>
      <c r="B34" s="100">
        <v>55014.962269376701</v>
      </c>
      <c r="C34" s="94">
        <v>0</v>
      </c>
      <c r="D34" s="94">
        <v>0</v>
      </c>
      <c r="E34" s="94">
        <v>0</v>
      </c>
      <c r="F34" s="94">
        <v>0</v>
      </c>
      <c r="G34" s="94">
        <v>7683.6197350955199</v>
      </c>
      <c r="H34" s="94">
        <v>0</v>
      </c>
      <c r="I34" s="94">
        <v>0</v>
      </c>
      <c r="J34" s="94">
        <v>268.00028245899301</v>
      </c>
      <c r="K34" s="100">
        <v>47063.3422518222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SPNbDEiHV3pOEWAU0Lbj16nKJaEaUAUewJ9VYElC3hS+TMXrjdaQb/jpR1lUo+5prnvKQu1CnkWrS7nrfvwXg==" saltValue="ZyG4JHzECKavc3EUeMHmiA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activeCell="I30" sqref="I3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tr">
        <f>'Table of Contents'!C34</f>
        <v>Table 2.16</v>
      </c>
      <c r="B1" s="168"/>
      <c r="C1" s="40"/>
    </row>
    <row r="2" spans="1:10" ht="16.5" customHeight="1" x14ac:dyDescent="0.3">
      <c r="A2" s="4" t="str">
        <f>"AIF: "&amp;'Table of Contents'!A34&amp;", "&amp;'Table of Contents'!A3</f>
        <v>AIF: Total Net Sales, 2018:Q1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223</v>
      </c>
      <c r="B8" s="100">
        <v>835.93</v>
      </c>
      <c r="C8" s="94">
        <v>343.654</v>
      </c>
      <c r="D8" s="94">
        <v>384.62700000000001</v>
      </c>
      <c r="E8" s="94">
        <v>-22.678999999999998</v>
      </c>
      <c r="F8" s="94">
        <v>0</v>
      </c>
      <c r="G8" s="94">
        <v>-26.565000000000001</v>
      </c>
      <c r="H8" s="94">
        <v>25.878</v>
      </c>
      <c r="I8" s="94">
        <v>133.17099999999999</v>
      </c>
      <c r="J8" s="100">
        <v>-2.1560000000000001</v>
      </c>
    </row>
    <row r="9" spans="1:10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227</v>
      </c>
      <c r="B12" s="100">
        <v>1025</v>
      </c>
      <c r="C12" s="94">
        <v>1</v>
      </c>
      <c r="D12" s="94">
        <v>0</v>
      </c>
      <c r="E12" s="94">
        <v>16</v>
      </c>
      <c r="F12" s="94">
        <v>0</v>
      </c>
      <c r="G12" s="94">
        <v>0</v>
      </c>
      <c r="H12" s="94">
        <v>0</v>
      </c>
      <c r="I12" s="94">
        <v>971</v>
      </c>
      <c r="J12" s="100">
        <v>37</v>
      </c>
    </row>
    <row r="13" spans="1:10" ht="16.5" customHeight="1" x14ac:dyDescent="0.3">
      <c r="A13" s="46" t="s">
        <v>228</v>
      </c>
      <c r="B13" s="6">
        <v>-60.319324399999999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-60.319324399999999</v>
      </c>
      <c r="J13" s="6">
        <v>0</v>
      </c>
    </row>
    <row r="14" spans="1:10" ht="16.5" customHeight="1" x14ac:dyDescent="0.3">
      <c r="A14" s="46" t="s">
        <v>229</v>
      </c>
      <c r="B14" s="100">
        <v>-16996.335999999999</v>
      </c>
      <c r="C14" s="94">
        <v>-7143.549</v>
      </c>
      <c r="D14" s="94">
        <v>-7736.5540000000001</v>
      </c>
      <c r="E14" s="94">
        <v>-102.51900000000001</v>
      </c>
      <c r="F14" s="94">
        <v>5.7450000000000001</v>
      </c>
      <c r="G14" s="94">
        <v>0</v>
      </c>
      <c r="H14" s="94">
        <v>0</v>
      </c>
      <c r="I14" s="94">
        <v>0</v>
      </c>
      <c r="J14" s="100">
        <v>-2019.4590000000001</v>
      </c>
    </row>
    <row r="15" spans="1:10" ht="16.5" customHeight="1" x14ac:dyDescent="0.3">
      <c r="A15" s="46" t="s">
        <v>230</v>
      </c>
      <c r="B15" s="6">
        <v>-96.979151700000003</v>
      </c>
      <c r="C15" s="102">
        <v>-158.12940800000001</v>
      </c>
      <c r="D15" s="102">
        <v>-128.365262</v>
      </c>
      <c r="E15" s="102">
        <v>82.355019490000004</v>
      </c>
      <c r="F15" s="102">
        <v>-58.885338599999997</v>
      </c>
      <c r="G15" s="102">
        <v>0</v>
      </c>
      <c r="H15" s="102">
        <v>0</v>
      </c>
      <c r="I15" s="102">
        <v>-0.31624823000000002</v>
      </c>
      <c r="J15" s="6">
        <v>166.36208579999999</v>
      </c>
    </row>
    <row r="16" spans="1:10" ht="16.5" customHeight="1" x14ac:dyDescent="0.3">
      <c r="A16" s="46" t="s">
        <v>231</v>
      </c>
      <c r="B16" s="100">
        <v>300</v>
      </c>
      <c r="C16" s="94">
        <v>2100</v>
      </c>
      <c r="D16" s="94">
        <v>5600</v>
      </c>
      <c r="E16" s="94">
        <v>-4700</v>
      </c>
      <c r="F16" s="94">
        <v>-2000</v>
      </c>
      <c r="G16" s="94">
        <v>-700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26679.109</v>
      </c>
      <c r="C17" s="102">
        <v>3157.3820000000001</v>
      </c>
      <c r="D17" s="102">
        <v>1682.2090000000001</v>
      </c>
      <c r="E17" s="102">
        <v>12723.433000000001</v>
      </c>
      <c r="F17" s="102">
        <v>0.83199999999999996</v>
      </c>
      <c r="G17" s="102">
        <v>0</v>
      </c>
      <c r="H17" s="102">
        <v>125.402</v>
      </c>
      <c r="I17" s="102">
        <v>3239.8829999999998</v>
      </c>
      <c r="J17" s="6">
        <v>5749.9679999999998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103359.21272290801</v>
      </c>
      <c r="C19" s="102">
        <v>12876.477808804801</v>
      </c>
      <c r="D19" s="102">
        <v>-17752.293209806001</v>
      </c>
      <c r="E19" s="102">
        <v>58578.5022069849</v>
      </c>
      <c r="F19" s="102">
        <v>-34480.177839422002</v>
      </c>
      <c r="G19" s="102">
        <v>-1817.2065025894999</v>
      </c>
      <c r="H19" s="102">
        <v>-17316.963871262</v>
      </c>
      <c r="I19" s="102">
        <v>76669.5317884291</v>
      </c>
      <c r="J19" s="6">
        <v>26601.342341768301</v>
      </c>
    </row>
    <row r="20" spans="1:10" ht="16.5" customHeight="1" x14ac:dyDescent="0.3">
      <c r="A20" s="46" t="s">
        <v>235</v>
      </c>
      <c r="B20" s="100">
        <v>25523.429385636398</v>
      </c>
      <c r="C20" s="94">
        <v>0</v>
      </c>
      <c r="D20" s="94">
        <v>0</v>
      </c>
      <c r="E20" s="94">
        <v>0</v>
      </c>
      <c r="F20" s="94">
        <v>246.01977145579701</v>
      </c>
      <c r="G20" s="94">
        <v>0</v>
      </c>
      <c r="H20" s="94">
        <v>0</v>
      </c>
      <c r="I20" s="94">
        <v>728.497205878165</v>
      </c>
      <c r="J20" s="100">
        <v>24548.9124083024</v>
      </c>
    </row>
    <row r="21" spans="1:10" ht="16.5" customHeight="1" x14ac:dyDescent="0.3">
      <c r="A21" s="46" t="s">
        <v>236</v>
      </c>
      <c r="B21" s="6">
        <v>-81.010000000000005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-75.75</v>
      </c>
      <c r="I21" s="102">
        <v>0</v>
      </c>
      <c r="J21" s="6">
        <v>-5.26</v>
      </c>
    </row>
    <row r="22" spans="1:10" ht="16.5" customHeight="1" x14ac:dyDescent="0.3">
      <c r="A22" s="46" t="s">
        <v>237</v>
      </c>
      <c r="B22" s="100">
        <v>192.35</v>
      </c>
      <c r="C22" s="94">
        <v>-129.18</v>
      </c>
      <c r="D22" s="94">
        <v>-12.19</v>
      </c>
      <c r="E22" s="94">
        <v>178.61</v>
      </c>
      <c r="F22" s="94">
        <v>0</v>
      </c>
      <c r="G22" s="94">
        <v>0</v>
      </c>
      <c r="H22" s="94">
        <v>9.23</v>
      </c>
      <c r="I22" s="94">
        <v>10.61</v>
      </c>
      <c r="J22" s="100">
        <v>135.24</v>
      </c>
    </row>
    <row r="23" spans="1:10" ht="16.5" customHeight="1" x14ac:dyDescent="0.3">
      <c r="A23" s="46" t="s">
        <v>238</v>
      </c>
      <c r="B23" s="6">
        <v>8725</v>
      </c>
      <c r="C23" s="102">
        <v>-1137</v>
      </c>
      <c r="D23" s="102">
        <v>1065</v>
      </c>
      <c r="E23" s="102">
        <v>3162</v>
      </c>
      <c r="F23" s="102">
        <v>-81</v>
      </c>
      <c r="G23" s="102">
        <v>0</v>
      </c>
      <c r="H23" s="102">
        <v>0</v>
      </c>
      <c r="I23" s="102">
        <v>2724</v>
      </c>
      <c r="J23" s="6">
        <v>2992</v>
      </c>
    </row>
    <row r="24" spans="1:10" ht="16.5" customHeight="1" x14ac:dyDescent="0.3">
      <c r="A24" s="46" t="s">
        <v>239</v>
      </c>
      <c r="B24" s="100">
        <v>-26.233373468309999</v>
      </c>
      <c r="C24" s="94">
        <v>-46.344000000000001</v>
      </c>
      <c r="D24" s="94">
        <v>0.55000000000000004</v>
      </c>
      <c r="E24" s="94">
        <v>-0.622</v>
      </c>
      <c r="F24" s="94">
        <v>0</v>
      </c>
      <c r="G24" s="94">
        <v>0</v>
      </c>
      <c r="H24" s="94">
        <v>-2.8694161065363999</v>
      </c>
      <c r="I24" s="94">
        <v>0.40400000000000003</v>
      </c>
      <c r="J24" s="100">
        <v>22.648042638226499</v>
      </c>
    </row>
    <row r="25" spans="1:10" ht="16.5" customHeight="1" x14ac:dyDescent="0.3">
      <c r="A25" s="46" t="s">
        <v>240</v>
      </c>
      <c r="B25" s="6">
        <v>-13282</v>
      </c>
      <c r="C25" s="102">
        <v>-5837</v>
      </c>
      <c r="D25" s="102">
        <v>-9748</v>
      </c>
      <c r="E25" s="102">
        <v>-533</v>
      </c>
      <c r="F25" s="102">
        <v>0</v>
      </c>
      <c r="G25" s="102">
        <v>0</v>
      </c>
      <c r="H25" s="102">
        <v>0</v>
      </c>
      <c r="I25" s="102">
        <v>897</v>
      </c>
      <c r="J25" s="6">
        <v>1939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2091.9110000000001</v>
      </c>
      <c r="C27" s="102">
        <v>-26.209</v>
      </c>
      <c r="D27" s="102">
        <v>967.322</v>
      </c>
      <c r="E27" s="102">
        <v>230.482</v>
      </c>
      <c r="F27" s="102">
        <v>1053.665</v>
      </c>
      <c r="G27" s="102">
        <v>0</v>
      </c>
      <c r="H27" s="102">
        <v>-258.642</v>
      </c>
      <c r="I27" s="102">
        <v>54.424999999999997</v>
      </c>
      <c r="J27" s="6">
        <v>70.869</v>
      </c>
    </row>
    <row r="28" spans="1:10" ht="16.5" customHeight="1" x14ac:dyDescent="0.3">
      <c r="A28" s="46" t="s">
        <v>243</v>
      </c>
      <c r="B28" s="100">
        <v>-88.968066109999995</v>
      </c>
      <c r="C28" s="94">
        <v>-0.13481961000000001</v>
      </c>
      <c r="D28" s="94">
        <v>5.0373577200000001</v>
      </c>
      <c r="E28" s="94">
        <v>-6.0078412700000001</v>
      </c>
      <c r="F28" s="94">
        <v>-24.811177319999999</v>
      </c>
      <c r="G28" s="94">
        <v>-0.57381926000000005</v>
      </c>
      <c r="H28" s="94">
        <v>-0.11700145000000001</v>
      </c>
      <c r="I28" s="94">
        <v>0</v>
      </c>
      <c r="J28" s="100">
        <v>-62.360764920000001</v>
      </c>
    </row>
    <row r="29" spans="1:10" ht="16.5" customHeight="1" x14ac:dyDescent="0.3">
      <c r="A29" s="46" t="s">
        <v>244</v>
      </c>
      <c r="B29" s="6">
        <v>90.9</v>
      </c>
      <c r="C29" s="102">
        <v>-1.3</v>
      </c>
      <c r="D29" s="102">
        <v>0</v>
      </c>
      <c r="E29" s="102">
        <v>0</v>
      </c>
      <c r="F29" s="102">
        <v>0</v>
      </c>
      <c r="G29" s="102">
        <v>0</v>
      </c>
      <c r="H29" s="102">
        <v>26.2</v>
      </c>
      <c r="I29" s="102">
        <v>0</v>
      </c>
      <c r="J29" s="6">
        <v>66</v>
      </c>
    </row>
    <row r="30" spans="1:10" ht="16.5" customHeight="1" x14ac:dyDescent="0.3">
      <c r="A30" s="46" t="s">
        <v>245</v>
      </c>
      <c r="B30" s="100">
        <v>-21.026</v>
      </c>
      <c r="C30" s="94">
        <v>0</v>
      </c>
      <c r="D30" s="94">
        <v>0.23</v>
      </c>
      <c r="E30" s="94">
        <v>-15.807</v>
      </c>
      <c r="F30" s="94">
        <v>-15.648</v>
      </c>
      <c r="G30" s="94">
        <v>0</v>
      </c>
      <c r="H30" s="94">
        <v>0</v>
      </c>
      <c r="I30" s="94">
        <v>10.199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-1207</v>
      </c>
      <c r="C32" s="94">
        <v>556</v>
      </c>
      <c r="D32" s="94">
        <v>-1463</v>
      </c>
      <c r="E32" s="94">
        <v>-34</v>
      </c>
      <c r="F32" s="94">
        <v>0</v>
      </c>
      <c r="G32" s="94">
        <v>-311</v>
      </c>
      <c r="H32" s="94">
        <v>12</v>
      </c>
      <c r="I32" s="94">
        <v>0</v>
      </c>
      <c r="J32" s="100">
        <v>33</v>
      </c>
    </row>
    <row r="33" spans="1:10" ht="16.5" customHeight="1" x14ac:dyDescent="0.3">
      <c r="A33" s="46" t="s">
        <v>248</v>
      </c>
      <c r="B33" s="6">
        <v>3407</v>
      </c>
      <c r="C33" s="102">
        <v>221</v>
      </c>
      <c r="D33" s="102">
        <v>-424</v>
      </c>
      <c r="E33" s="102">
        <v>610</v>
      </c>
      <c r="F33" s="102">
        <v>-77</v>
      </c>
      <c r="G33" s="102">
        <v>0</v>
      </c>
      <c r="H33" s="102">
        <v>922</v>
      </c>
      <c r="I33" s="102">
        <v>0</v>
      </c>
      <c r="J33" s="6">
        <v>2155</v>
      </c>
    </row>
    <row r="34" spans="1:10" ht="16.5" customHeight="1" x14ac:dyDescent="0.3">
      <c r="A34" s="46" t="s">
        <v>249</v>
      </c>
      <c r="B34" s="100">
        <v>1419.84568943317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387.82670297601601</v>
      </c>
      <c r="J34" s="100">
        <v>1032.01898645715</v>
      </c>
    </row>
    <row r="35" spans="1:10" ht="16.5" customHeight="1" x14ac:dyDescent="0.3">
      <c r="A35" s="46" t="s">
        <v>250</v>
      </c>
      <c r="B35" s="6">
        <v>31.951553382411799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31.8515333746988</v>
      </c>
      <c r="J35" s="6">
        <v>0.100020007713</v>
      </c>
    </row>
    <row r="36" spans="1:10" ht="16.5" customHeight="1" x14ac:dyDescent="0.3">
      <c r="A36" s="46" t="s">
        <v>251</v>
      </c>
      <c r="B36" s="100">
        <v>2332.2498000000001</v>
      </c>
      <c r="C36" s="94">
        <v>77.601500000000001</v>
      </c>
      <c r="D36" s="94">
        <v>-107.0164</v>
      </c>
      <c r="E36" s="94">
        <v>1366.3483000000001</v>
      </c>
      <c r="F36" s="94">
        <v>-8.0152000000000001</v>
      </c>
      <c r="G36" s="94">
        <v>-65.474400000000003</v>
      </c>
      <c r="H36" s="94">
        <v>158.5444</v>
      </c>
      <c r="I36" s="94">
        <v>-44.807600000000001</v>
      </c>
      <c r="J36" s="100">
        <v>955.06920000000002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cgHNFAr3gV5V8sCtkpR2YXGse2dlpGy+7hgpwZhzI1QjRBnwlNS9Doqoh5rmO1xXYlGaMVYoZW3m4EHep30lA==" saltValue="JYfhXVzVlPjT8pWvScpTYQ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activeCell="J36" sqref="J3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Contents'!C35</f>
        <v>Table 2.17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Contents'!A35&amp;", "&amp;'Table of Contents'!A3</f>
        <v>AIF: Total Net Sales of Other Funds, 2018:Q1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-2.1560000000000001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-2.1560000000000001</v>
      </c>
      <c r="K8" s="118" t="e">
        <v>#REF!</v>
      </c>
      <c r="L8" s="33">
        <v>-2.1560000000000001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37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15</v>
      </c>
      <c r="I12" s="32">
        <v>3</v>
      </c>
      <c r="J12" s="113">
        <v>19</v>
      </c>
      <c r="K12" s="118" t="e">
        <v>#REF!</v>
      </c>
      <c r="L12" s="33">
        <v>1007</v>
      </c>
      <c r="M12" s="113">
        <v>18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-2019.4590000000001</v>
      </c>
      <c r="C14" s="32">
        <v>0</v>
      </c>
      <c r="D14" s="32">
        <v>0</v>
      </c>
      <c r="E14" s="32">
        <v>0</v>
      </c>
      <c r="F14" s="32">
        <v>0</v>
      </c>
      <c r="G14" s="32">
        <v>38.201999999999998</v>
      </c>
      <c r="H14" s="32">
        <v>35.101999999999997</v>
      </c>
      <c r="I14" s="32">
        <v>959.25400000000002</v>
      </c>
      <c r="J14" s="113">
        <v>-3052.0169999999998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166.36208579999999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5749.9679999999998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27.946000000000002</v>
      </c>
      <c r="I17" s="115">
        <v>54.795000000000002</v>
      </c>
      <c r="J17" s="114">
        <v>5667.2269999999999</v>
      </c>
      <c r="K17" s="118" t="e">
        <v>#REF!</v>
      </c>
      <c r="L17" s="119">
        <v>5722.0219999999999</v>
      </c>
      <c r="M17" s="114">
        <v>27.946000000000002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26601.342341768301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2542.450597</v>
      </c>
      <c r="J19" s="114">
        <v>24058.891744768302</v>
      </c>
      <c r="K19" s="118" t="e">
        <v>#REF!</v>
      </c>
      <c r="L19" s="119">
        <v>26601.342341768301</v>
      </c>
      <c r="M19" s="114">
        <v>0</v>
      </c>
    </row>
    <row r="20" spans="1:13" ht="16.5" customHeight="1" x14ac:dyDescent="0.3">
      <c r="A20" s="46" t="s">
        <v>235</v>
      </c>
      <c r="B20" s="113">
        <v>24548.9124083024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-5.26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-5.26</v>
      </c>
      <c r="J21" s="114">
        <v>0</v>
      </c>
      <c r="K21" s="118" t="e">
        <v>#REF!</v>
      </c>
      <c r="L21" s="119">
        <v>-5.26</v>
      </c>
      <c r="M21" s="114">
        <v>0</v>
      </c>
    </row>
    <row r="22" spans="1:13" ht="16.5" customHeight="1" x14ac:dyDescent="0.3">
      <c r="A22" s="46" t="s">
        <v>237</v>
      </c>
      <c r="B22" s="113">
        <v>135.24</v>
      </c>
      <c r="C22" s="32">
        <v>0</v>
      </c>
      <c r="D22" s="32">
        <v>0</v>
      </c>
      <c r="E22" s="32">
        <v>0</v>
      </c>
      <c r="F22" s="32">
        <v>0</v>
      </c>
      <c r="G22" s="32">
        <v>4.2</v>
      </c>
      <c r="H22" s="32">
        <v>0</v>
      </c>
      <c r="I22" s="32">
        <v>0.21</v>
      </c>
      <c r="J22" s="113">
        <v>130.84</v>
      </c>
      <c r="K22" s="118" t="e">
        <v>#REF!</v>
      </c>
      <c r="L22" s="33">
        <v>130.84</v>
      </c>
      <c r="M22" s="113">
        <v>0</v>
      </c>
    </row>
    <row r="23" spans="1:13" ht="16.5" customHeight="1" x14ac:dyDescent="0.3">
      <c r="A23" s="46" t="s">
        <v>238</v>
      </c>
      <c r="B23" s="114">
        <v>2992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-531</v>
      </c>
      <c r="I23" s="115">
        <v>0</v>
      </c>
      <c r="J23" s="114">
        <v>3523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22.648042638226499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13.099</v>
      </c>
      <c r="I24" s="32">
        <v>-4.5739999999999998</v>
      </c>
      <c r="J24" s="113">
        <v>14.123042638226501</v>
      </c>
      <c r="K24" s="118" t="e">
        <v>#REF!</v>
      </c>
      <c r="L24" s="33">
        <v>22.648042638226499</v>
      </c>
      <c r="M24" s="113">
        <v>0</v>
      </c>
    </row>
    <row r="25" spans="1:13" ht="16.5" customHeight="1" x14ac:dyDescent="0.3">
      <c r="A25" s="46" t="s">
        <v>240</v>
      </c>
      <c r="B25" s="114">
        <v>1939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471</v>
      </c>
      <c r="I25" s="115">
        <v>-582</v>
      </c>
      <c r="J25" s="114">
        <v>2050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70.869</v>
      </c>
      <c r="C27" s="115">
        <v>0</v>
      </c>
      <c r="D27" s="115">
        <v>0</v>
      </c>
      <c r="E27" s="115">
        <v>0</v>
      </c>
      <c r="F27" s="115">
        <v>0</v>
      </c>
      <c r="G27" s="115">
        <v>46.055</v>
      </c>
      <c r="H27" s="115">
        <v>26.684999999999999</v>
      </c>
      <c r="I27" s="115">
        <v>0</v>
      </c>
      <c r="J27" s="114">
        <v>-1.87</v>
      </c>
      <c r="K27" s="118" t="e"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-62.360764920000001</v>
      </c>
      <c r="C28" s="32">
        <v>0</v>
      </c>
      <c r="D28" s="32">
        <v>0</v>
      </c>
      <c r="E28" s="32">
        <v>0</v>
      </c>
      <c r="F28" s="32">
        <v>28.06434441</v>
      </c>
      <c r="G28" s="32">
        <v>0</v>
      </c>
      <c r="H28" s="32">
        <v>7.4256599999999997E-3</v>
      </c>
      <c r="I28" s="32">
        <v>0</v>
      </c>
      <c r="J28" s="113">
        <v>-90.432534989999994</v>
      </c>
      <c r="K28" s="118" t="e">
        <v>#REF!</v>
      </c>
      <c r="L28" s="33">
        <v>-62.360764920000001</v>
      </c>
      <c r="M28" s="113">
        <v>0</v>
      </c>
    </row>
    <row r="29" spans="1:13" ht="16.5" customHeight="1" x14ac:dyDescent="0.3">
      <c r="A29" s="46" t="s">
        <v>244</v>
      </c>
      <c r="B29" s="114">
        <v>66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66</v>
      </c>
      <c r="K29" s="118" t="e">
        <v>#REF!</v>
      </c>
      <c r="L29" s="119">
        <v>0</v>
      </c>
      <c r="M29" s="114">
        <v>66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33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33</v>
      </c>
      <c r="J32" s="113">
        <v>0</v>
      </c>
      <c r="K32" s="118" t="e">
        <v>#REF!</v>
      </c>
      <c r="L32" s="33">
        <v>33</v>
      </c>
      <c r="M32" s="113">
        <v>0</v>
      </c>
    </row>
    <row r="33" spans="1:13" ht="16.5" customHeight="1" x14ac:dyDescent="0.3">
      <c r="A33" s="46" t="s">
        <v>248</v>
      </c>
      <c r="B33" s="114">
        <v>2155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1642</v>
      </c>
      <c r="J33" s="114">
        <v>513</v>
      </c>
      <c r="K33" s="118" t="e">
        <v>#REF!</v>
      </c>
      <c r="L33" s="119">
        <v>513</v>
      </c>
      <c r="M33" s="114">
        <v>0</v>
      </c>
    </row>
    <row r="34" spans="1:13" ht="16.5" customHeight="1" x14ac:dyDescent="0.3">
      <c r="A34" s="46" t="s">
        <v>249</v>
      </c>
      <c r="B34" s="113">
        <v>1032.01898645715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-30.946094751118</v>
      </c>
      <c r="J34" s="113">
        <v>1062.96508120827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0.100020007713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0.100020007713</v>
      </c>
      <c r="I35" s="115">
        <v>0</v>
      </c>
      <c r="J35" s="114">
        <v>0</v>
      </c>
      <c r="K35" s="118" t="e">
        <v>#REF!</v>
      </c>
      <c r="L35" s="119">
        <v>0.100020007713</v>
      </c>
      <c r="M35" s="114">
        <v>0</v>
      </c>
    </row>
    <row r="36" spans="1:13" ht="16.5" customHeight="1" x14ac:dyDescent="0.3">
      <c r="A36" s="46" t="s">
        <v>251</v>
      </c>
      <c r="B36" s="113">
        <v>955.06920000000002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955.06920000000002</v>
      </c>
      <c r="K36" s="118" t="e">
        <v>#REF!</v>
      </c>
      <c r="L36" s="33">
        <v>955.06920000000002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3T89wPK0RXxVM1zPwG1tliFqopCqdIcC48w1Ul3aBSqjIFe+Qrci9xO756FFCZ4MlxBrjzIDk5FRQPVGfhZUWg==" saltValue="FL9aeCRyP/2yQLh2EpAOIQ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activeCell="K36" sqref="K3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Contents'!C36</f>
        <v>Table 2.18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-297.74200000000002</v>
      </c>
      <c r="H8" s="94">
        <v>115.276</v>
      </c>
      <c r="I8" s="94">
        <v>0.997</v>
      </c>
      <c r="J8" s="94">
        <v>-411.85899999999998</v>
      </c>
      <c r="K8" s="100">
        <v>-2.1560000000000001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976.47</v>
      </c>
      <c r="H14" s="94">
        <v>-255.476</v>
      </c>
      <c r="I14" s="94">
        <v>1346.576</v>
      </c>
      <c r="J14" s="94">
        <v>-212.61199999999999</v>
      </c>
      <c r="K14" s="100">
        <v>97.981999999999999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-198.574387</v>
      </c>
      <c r="H15" s="102">
        <v>-95.771687700000001</v>
      </c>
      <c r="I15" s="102">
        <v>-102.802699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2029.6969999999999</v>
      </c>
      <c r="H17" s="102">
        <v>-0.98899999999999999</v>
      </c>
      <c r="I17" s="102">
        <v>0</v>
      </c>
      <c r="J17" s="102">
        <v>1600.5039999999999</v>
      </c>
      <c r="K17" s="6">
        <v>430.18200000000002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38</v>
      </c>
      <c r="C19" s="102">
        <v>38</v>
      </c>
      <c r="D19" s="102">
        <v>0</v>
      </c>
      <c r="E19" s="6">
        <v>0</v>
      </c>
      <c r="F19" s="108"/>
      <c r="G19" s="6">
        <v>42991.094712173697</v>
      </c>
      <c r="H19" s="102">
        <v>329.29964756914899</v>
      </c>
      <c r="I19" s="102">
        <v>277.11905989085699</v>
      </c>
      <c r="J19" s="102">
        <v>24548.905352976901</v>
      </c>
      <c r="K19" s="6">
        <v>17835.770651736799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-118.7</v>
      </c>
      <c r="H21" s="102">
        <v>0</v>
      </c>
      <c r="I21" s="102">
        <v>0</v>
      </c>
      <c r="J21" s="102">
        <v>-75.75</v>
      </c>
      <c r="K21" s="6">
        <v>-42.95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1146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14.248590549999999</v>
      </c>
      <c r="H24" s="94">
        <v>0.84699999999999998</v>
      </c>
      <c r="I24" s="94">
        <v>0</v>
      </c>
      <c r="J24" s="94">
        <v>0</v>
      </c>
      <c r="K24" s="100">
        <v>13.40159055</v>
      </c>
    </row>
    <row r="25" spans="1:11" ht="16.5" customHeight="1" x14ac:dyDescent="0.3">
      <c r="A25" s="46" t="s">
        <v>240</v>
      </c>
      <c r="B25" s="6">
        <v>12</v>
      </c>
      <c r="C25" s="102">
        <v>0</v>
      </c>
      <c r="D25" s="102">
        <v>0</v>
      </c>
      <c r="E25" s="6">
        <v>0</v>
      </c>
      <c r="F25" s="108"/>
      <c r="G25" s="6">
        <v>-1247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-39.798999999999999</v>
      </c>
      <c r="H27" s="102">
        <v>-74.257000000000005</v>
      </c>
      <c r="I27" s="102">
        <v>-14.076000000000001</v>
      </c>
      <c r="J27" s="102">
        <v>81.870999999999995</v>
      </c>
      <c r="K27" s="6">
        <v>-33.335999999999999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5.73825948</v>
      </c>
      <c r="H28" s="94">
        <v>0</v>
      </c>
      <c r="I28" s="94">
        <v>-0.33070675999999999</v>
      </c>
      <c r="J28" s="94">
        <v>-0.19276915999999999</v>
      </c>
      <c r="K28" s="100">
        <v>6.2617354000000001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526</v>
      </c>
      <c r="C33" s="102">
        <v>526</v>
      </c>
      <c r="D33" s="102">
        <v>0</v>
      </c>
      <c r="E33" s="6">
        <v>0</v>
      </c>
      <c r="F33" s="108"/>
      <c r="G33" s="6">
        <v>1745</v>
      </c>
      <c r="H33" s="102">
        <v>222</v>
      </c>
      <c r="I33" s="102">
        <v>-314</v>
      </c>
      <c r="J33" s="102">
        <v>1322</v>
      </c>
      <c r="K33" s="6">
        <v>515</v>
      </c>
    </row>
    <row r="34" spans="1:11" ht="16.5" customHeight="1" x14ac:dyDescent="0.3">
      <c r="A34" s="46" t="s">
        <v>249</v>
      </c>
      <c r="B34" s="100">
        <v>2.0749824285649998</v>
      </c>
      <c r="C34" s="94">
        <v>0</v>
      </c>
      <c r="D34" s="94">
        <v>0</v>
      </c>
      <c r="E34" s="100">
        <v>2.0749824285649998</v>
      </c>
      <c r="F34" s="108" t="e">
        <v>#REF!</v>
      </c>
      <c r="G34" s="100">
        <v>283.11794702880599</v>
      </c>
      <c r="H34" s="94">
        <v>0</v>
      </c>
      <c r="I34" s="94">
        <v>0</v>
      </c>
      <c r="J34" s="94">
        <v>0</v>
      </c>
      <c r="K34" s="100">
        <v>283.11794702880599</v>
      </c>
    </row>
    <row r="35" spans="1:11" ht="16.5" customHeight="1" x14ac:dyDescent="0.3">
      <c r="A35" s="46" t="s">
        <v>250</v>
      </c>
      <c r="B35" s="6">
        <v>-4.0160942239999997</v>
      </c>
      <c r="C35" s="102">
        <v>0</v>
      </c>
      <c r="D35" s="102">
        <v>0</v>
      </c>
      <c r="E35" s="6">
        <v>0</v>
      </c>
      <c r="F35" s="108"/>
      <c r="G35" s="6">
        <v>166.67371538022499</v>
      </c>
      <c r="H35" s="102">
        <v>0</v>
      </c>
      <c r="I35" s="102">
        <v>0</v>
      </c>
      <c r="J35" s="102">
        <v>40.251337989311999</v>
      </c>
      <c r="K35" s="6">
        <v>126.422377390913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1645.3620000000001</v>
      </c>
      <c r="H36" s="94">
        <v>-41.3872</v>
      </c>
      <c r="I36" s="94">
        <v>30.5654</v>
      </c>
      <c r="J36" s="94">
        <v>769.97320000000002</v>
      </c>
      <c r="K36" s="100">
        <v>886.2106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YpB5OEx1NNjc/tGUCNWy5lAnAHhfexlFC6duOkrcvy8KZM6qJTVuhNhx/GeFQEs3a+57aS4Z+H5kTksBA4B/g==" saltValue="P8/6fVHyV6HqXymyIhYqeQ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activeCell="G24" sqref="G24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Contents'!C37</f>
        <v>Table 2.19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2018:Q1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970.96900000000005</v>
      </c>
      <c r="C8" s="94">
        <v>351.00299999999999</v>
      </c>
      <c r="D8" s="94">
        <v>460.36099999999999</v>
      </c>
      <c r="E8" s="94">
        <v>-26.026</v>
      </c>
      <c r="F8" s="94">
        <v>0</v>
      </c>
      <c r="G8" s="94">
        <v>183.99100000000001</v>
      </c>
      <c r="H8" s="94">
        <v>0</v>
      </c>
      <c r="I8" s="94">
        <v>0</v>
      </c>
      <c r="J8" s="94">
        <v>0</v>
      </c>
      <c r="K8" s="100">
        <v>1.64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-19091.005000000001</v>
      </c>
      <c r="C14" s="94">
        <v>-8337.1190000000006</v>
      </c>
      <c r="D14" s="94">
        <v>-6269.1329999999998</v>
      </c>
      <c r="E14" s="94">
        <v>-1375.825</v>
      </c>
      <c r="F14" s="94">
        <v>5.7450000000000001</v>
      </c>
      <c r="G14" s="94">
        <v>0</v>
      </c>
      <c r="H14" s="94">
        <v>0</v>
      </c>
      <c r="I14" s="94">
        <v>35.61</v>
      </c>
      <c r="J14" s="94">
        <v>-0.28399999999999997</v>
      </c>
      <c r="K14" s="100">
        <v>-3149.9989999999998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25076.223000000002</v>
      </c>
      <c r="C17" s="102">
        <v>3246.674</v>
      </c>
      <c r="D17" s="102">
        <v>1745.0630000000001</v>
      </c>
      <c r="E17" s="102">
        <v>12664.456</v>
      </c>
      <c r="F17" s="102">
        <v>0.83199999999999996</v>
      </c>
      <c r="G17" s="102">
        <v>1573.002</v>
      </c>
      <c r="H17" s="102">
        <v>0</v>
      </c>
      <c r="I17" s="102">
        <v>27.946000000000002</v>
      </c>
      <c r="J17" s="102">
        <v>54.795000000000002</v>
      </c>
      <c r="K17" s="6">
        <v>5763.4549999999999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32110.517755757599</v>
      </c>
      <c r="C19" s="102">
        <v>587.79897373754</v>
      </c>
      <c r="D19" s="102">
        <v>1070.24072145131</v>
      </c>
      <c r="E19" s="102">
        <v>19648.309491179301</v>
      </c>
      <c r="F19" s="102">
        <v>-173.15791920923999</v>
      </c>
      <c r="G19" s="102">
        <v>8434.8758915986691</v>
      </c>
      <c r="H19" s="102">
        <v>0</v>
      </c>
      <c r="I19" s="102">
        <v>0</v>
      </c>
      <c r="J19" s="102">
        <v>2542.450597</v>
      </c>
      <c r="K19" s="6">
        <v>0</v>
      </c>
    </row>
    <row r="20" spans="1:11" ht="16.5" customHeight="1" x14ac:dyDescent="0.3">
      <c r="A20" s="46" t="s">
        <v>235</v>
      </c>
      <c r="B20" s="100">
        <v>22642.480235601099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-4.25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-4.25</v>
      </c>
      <c r="K21" s="6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238</v>
      </c>
      <c r="B23" s="6">
        <v>10342</v>
      </c>
      <c r="C23" s="102">
        <v>-1451</v>
      </c>
      <c r="D23" s="102">
        <v>2070</v>
      </c>
      <c r="E23" s="102">
        <v>3323</v>
      </c>
      <c r="F23" s="102">
        <v>-379</v>
      </c>
      <c r="G23" s="102">
        <v>2696</v>
      </c>
      <c r="H23" s="102">
        <v>0</v>
      </c>
      <c r="I23" s="102">
        <v>629</v>
      </c>
      <c r="J23" s="102">
        <v>0</v>
      </c>
      <c r="K23" s="6">
        <v>3454</v>
      </c>
    </row>
    <row r="24" spans="1:11" ht="16.5" customHeight="1" x14ac:dyDescent="0.3">
      <c r="A24" s="46" t="s">
        <v>239</v>
      </c>
      <c r="B24" s="100">
        <v>-28.198373468309999</v>
      </c>
      <c r="C24" s="94">
        <v>-46.378999999999998</v>
      </c>
      <c r="D24" s="94">
        <v>-0.15</v>
      </c>
      <c r="E24" s="94">
        <v>-0.622</v>
      </c>
      <c r="F24" s="94">
        <v>0</v>
      </c>
      <c r="G24" s="94">
        <v>0.40400000000000003</v>
      </c>
      <c r="H24" s="94">
        <v>0</v>
      </c>
      <c r="I24" s="94">
        <v>12.1985028934636</v>
      </c>
      <c r="J24" s="94">
        <v>-4.5739999999999998</v>
      </c>
      <c r="K24" s="100">
        <v>10.924123638226501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1.63</v>
      </c>
      <c r="C30" s="94">
        <v>0</v>
      </c>
      <c r="D30" s="94">
        <v>0.23</v>
      </c>
      <c r="E30" s="94">
        <v>1.4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249</v>
      </c>
      <c r="B34" s="100">
        <v>819.52203582580398</v>
      </c>
      <c r="C34" s="94">
        <v>0</v>
      </c>
      <c r="D34" s="94">
        <v>0</v>
      </c>
      <c r="E34" s="94">
        <v>0</v>
      </c>
      <c r="F34" s="94">
        <v>0</v>
      </c>
      <c r="G34" s="94">
        <v>280.61238112055798</v>
      </c>
      <c r="H34" s="94">
        <v>0</v>
      </c>
      <c r="I34" s="94">
        <v>0</v>
      </c>
      <c r="J34" s="94">
        <v>-8.5951843450729992</v>
      </c>
      <c r="K34" s="100">
        <v>547.50483905031899</v>
      </c>
    </row>
    <row r="35" spans="1:13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eYKv1oXlRj5QNiCja5pkndpI5pvskAZgP/mR9C0oqIJgUJ5AvauaQJIRQIY1+eRm3kliVcw0580C7CNgkUiIQ==" saltValue="Ndr6V1Ujuzn7PYD6qfNsOA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activeCell="J34" sqref="J34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Contents'!C40</f>
        <v>Table 2.20</v>
      </c>
      <c r="B1" s="168"/>
      <c r="C1" s="40"/>
    </row>
    <row r="2" spans="1:11" ht="16.5" customHeight="1" x14ac:dyDescent="0.3">
      <c r="A2" s="110" t="str">
        <f>"AIF: "&amp;'Table of Contents'!A40&amp;", "&amp;'Table of Contents'!A3</f>
        <v>AIF: Total Sales, 2018:Q1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1040</v>
      </c>
      <c r="C12" s="94">
        <v>1</v>
      </c>
      <c r="D12" s="94">
        <v>0</v>
      </c>
      <c r="E12" s="94">
        <v>25</v>
      </c>
      <c r="F12" s="94">
        <v>0</v>
      </c>
      <c r="G12" s="94">
        <v>0</v>
      </c>
      <c r="H12" s="94">
        <v>0</v>
      </c>
      <c r="I12" s="94">
        <v>973</v>
      </c>
      <c r="J12" s="100">
        <v>41</v>
      </c>
    </row>
    <row r="13" spans="1:11" ht="16.5" customHeight="1" x14ac:dyDescent="0.3">
      <c r="A13" s="46" t="s">
        <v>228</v>
      </c>
      <c r="B13" s="6">
        <v>1453.472352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1453.472352</v>
      </c>
      <c r="J13" s="6">
        <v>0</v>
      </c>
    </row>
    <row r="14" spans="1:11" ht="16.5" customHeight="1" x14ac:dyDescent="0.3">
      <c r="A14" s="46" t="s">
        <v>229</v>
      </c>
      <c r="B14" s="100">
        <v>55305.048999999999</v>
      </c>
      <c r="C14" s="94">
        <v>20160.378000000001</v>
      </c>
      <c r="D14" s="94">
        <v>29599.037</v>
      </c>
      <c r="E14" s="94">
        <v>4259.79</v>
      </c>
      <c r="F14" s="94">
        <v>9.0980000000000008</v>
      </c>
      <c r="G14" s="94">
        <v>0</v>
      </c>
      <c r="H14" s="94">
        <v>0</v>
      </c>
      <c r="I14" s="94">
        <v>0</v>
      </c>
      <c r="J14" s="100">
        <v>1276.7460000000001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53566.773000000001</v>
      </c>
      <c r="C17" s="102">
        <v>4134.317</v>
      </c>
      <c r="D17" s="102">
        <v>11393.987999999999</v>
      </c>
      <c r="E17" s="102">
        <v>25307.22</v>
      </c>
      <c r="F17" s="102">
        <v>0.86899999999999999</v>
      </c>
      <c r="G17" s="102">
        <v>0</v>
      </c>
      <c r="H17" s="102">
        <v>153.61799999999999</v>
      </c>
      <c r="I17" s="102">
        <v>4639.9669999999996</v>
      </c>
      <c r="J17" s="6">
        <v>7936.7939999999999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79501.040968942805</v>
      </c>
      <c r="C20" s="94">
        <v>0</v>
      </c>
      <c r="D20" s="94">
        <v>0</v>
      </c>
      <c r="E20" s="94">
        <v>0</v>
      </c>
      <c r="F20" s="94">
        <v>1267.8850888883401</v>
      </c>
      <c r="G20" s="94">
        <v>0</v>
      </c>
      <c r="H20" s="94">
        <v>0</v>
      </c>
      <c r="I20" s="94">
        <v>823.839699208566</v>
      </c>
      <c r="J20" s="100">
        <v>77409.316180845897</v>
      </c>
    </row>
    <row r="21" spans="1:10" ht="16.5" customHeight="1" x14ac:dyDescent="0.3">
      <c r="A21" s="46" t="s">
        <v>236</v>
      </c>
      <c r="B21" s="6">
        <v>83.53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1.2</v>
      </c>
      <c r="I21" s="102">
        <v>0</v>
      </c>
      <c r="J21" s="6">
        <v>82.33</v>
      </c>
    </row>
    <row r="22" spans="1:10" ht="16.5" customHeight="1" x14ac:dyDescent="0.3">
      <c r="A22" s="46" t="s">
        <v>237</v>
      </c>
      <c r="B22" s="100">
        <v>1208.0999999999999</v>
      </c>
      <c r="C22" s="94">
        <v>92.75</v>
      </c>
      <c r="D22" s="94">
        <v>76.959999999999994</v>
      </c>
      <c r="E22" s="94">
        <v>795.57</v>
      </c>
      <c r="F22" s="94">
        <v>0</v>
      </c>
      <c r="G22" s="94">
        <v>0</v>
      </c>
      <c r="H22" s="94">
        <v>10.199999999999999</v>
      </c>
      <c r="I22" s="94">
        <v>12.46</v>
      </c>
      <c r="J22" s="100">
        <v>220.15</v>
      </c>
    </row>
    <row r="23" spans="1:10" ht="16.5" customHeight="1" x14ac:dyDescent="0.3">
      <c r="A23" s="46" t="s">
        <v>238</v>
      </c>
      <c r="B23" s="6">
        <v>48392</v>
      </c>
      <c r="C23" s="102">
        <v>2346</v>
      </c>
      <c r="D23" s="102">
        <v>9704</v>
      </c>
      <c r="E23" s="102">
        <v>15224</v>
      </c>
      <c r="F23" s="102">
        <v>5264</v>
      </c>
      <c r="G23" s="102">
        <v>0</v>
      </c>
      <c r="H23" s="102">
        <v>0</v>
      </c>
      <c r="I23" s="102">
        <v>3895</v>
      </c>
      <c r="J23" s="6">
        <v>11959</v>
      </c>
    </row>
    <row r="24" spans="1:10" ht="16.5" customHeight="1" x14ac:dyDescent="0.3">
      <c r="A24" s="46" t="s">
        <v>239</v>
      </c>
      <c r="B24" s="100">
        <v>116.38991355</v>
      </c>
      <c r="C24" s="94">
        <v>18.856000000000002</v>
      </c>
      <c r="D24" s="94">
        <v>13.898999999999999</v>
      </c>
      <c r="E24" s="94">
        <v>0.23400000000000001</v>
      </c>
      <c r="F24" s="94">
        <v>0</v>
      </c>
      <c r="G24" s="94">
        <v>0</v>
      </c>
      <c r="H24" s="94">
        <v>0</v>
      </c>
      <c r="I24" s="94">
        <v>0.67600000000000005</v>
      </c>
      <c r="J24" s="100">
        <v>82.724913549999997</v>
      </c>
    </row>
    <row r="25" spans="1:10" ht="16.5" customHeight="1" x14ac:dyDescent="0.3">
      <c r="A25" s="46" t="s">
        <v>240</v>
      </c>
      <c r="B25" s="6">
        <v>25902</v>
      </c>
      <c r="C25" s="102">
        <v>7578</v>
      </c>
      <c r="D25" s="102">
        <v>9432</v>
      </c>
      <c r="E25" s="102">
        <v>356</v>
      </c>
      <c r="F25" s="102">
        <v>0</v>
      </c>
      <c r="G25" s="102">
        <v>0</v>
      </c>
      <c r="H25" s="102">
        <v>0</v>
      </c>
      <c r="I25" s="102">
        <v>3193</v>
      </c>
      <c r="J25" s="6">
        <v>5343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8247.5429999999997</v>
      </c>
      <c r="C27" s="102">
        <v>1201.1099999999999</v>
      </c>
      <c r="D27" s="102">
        <v>2829.2370000000001</v>
      </c>
      <c r="E27" s="102">
        <v>1281.0340000000001</v>
      </c>
      <c r="F27" s="102">
        <v>1904.6479999999999</v>
      </c>
      <c r="G27" s="102">
        <v>0</v>
      </c>
      <c r="H27" s="102">
        <v>569.76400000000001</v>
      </c>
      <c r="I27" s="102">
        <v>89.989000000000004</v>
      </c>
      <c r="J27" s="6">
        <v>371.76100000000002</v>
      </c>
    </row>
    <row r="28" spans="1:10" ht="16.5" customHeight="1" x14ac:dyDescent="0.3">
      <c r="A28" s="46" t="s">
        <v>243</v>
      </c>
      <c r="B28" s="100">
        <v>111.77603187</v>
      </c>
      <c r="C28" s="94">
        <v>4.6852089999999999E-2</v>
      </c>
      <c r="D28" s="94">
        <v>7.6064564199999998</v>
      </c>
      <c r="E28" s="94">
        <v>1.46510787</v>
      </c>
      <c r="F28" s="94">
        <v>6.7819572800000003</v>
      </c>
      <c r="G28" s="94">
        <v>9.0755999999999996E-3</v>
      </c>
      <c r="H28" s="94">
        <v>0</v>
      </c>
      <c r="I28" s="94">
        <v>0</v>
      </c>
      <c r="J28" s="100">
        <v>95.866582609999995</v>
      </c>
    </row>
    <row r="29" spans="1:10" ht="16.5" customHeight="1" x14ac:dyDescent="0.3">
      <c r="A29" s="46" t="s">
        <v>244</v>
      </c>
      <c r="B29" s="6">
        <v>103.5</v>
      </c>
      <c r="C29" s="102">
        <v>0</v>
      </c>
      <c r="D29" s="102">
        <v>0</v>
      </c>
      <c r="E29" s="102">
        <v>1.2</v>
      </c>
      <c r="F29" s="102">
        <v>0</v>
      </c>
      <c r="G29" s="102">
        <v>0</v>
      </c>
      <c r="H29" s="102">
        <v>27.7</v>
      </c>
      <c r="I29" s="102">
        <v>0</v>
      </c>
      <c r="J29" s="6">
        <v>74.599999999999994</v>
      </c>
    </row>
    <row r="30" spans="1:10" ht="16.5" customHeight="1" x14ac:dyDescent="0.3">
      <c r="A30" s="46" t="s">
        <v>245</v>
      </c>
      <c r="B30" s="100">
        <v>70.808999999999997</v>
      </c>
      <c r="C30" s="94">
        <v>0</v>
      </c>
      <c r="D30" s="94">
        <v>0.23</v>
      </c>
      <c r="E30" s="94">
        <v>22.63</v>
      </c>
      <c r="F30" s="94">
        <v>1.679</v>
      </c>
      <c r="G30" s="94">
        <v>0</v>
      </c>
      <c r="H30" s="94">
        <v>0</v>
      </c>
      <c r="I30" s="94">
        <v>46.27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2147</v>
      </c>
      <c r="C32" s="94">
        <v>1237</v>
      </c>
      <c r="D32" s="94">
        <v>214</v>
      </c>
      <c r="E32" s="94">
        <v>66</v>
      </c>
      <c r="F32" s="94">
        <v>0</v>
      </c>
      <c r="G32" s="94">
        <v>428</v>
      </c>
      <c r="H32" s="94">
        <v>63</v>
      </c>
      <c r="I32" s="94">
        <v>0</v>
      </c>
      <c r="J32" s="100">
        <v>139</v>
      </c>
    </row>
    <row r="33" spans="1:10" ht="16.5" customHeight="1" x14ac:dyDescent="0.3">
      <c r="A33" s="46" t="s">
        <v>248</v>
      </c>
      <c r="B33" s="6">
        <v>16448</v>
      </c>
      <c r="C33" s="102">
        <v>3270</v>
      </c>
      <c r="D33" s="102">
        <v>978</v>
      </c>
      <c r="E33" s="102">
        <v>4970</v>
      </c>
      <c r="F33" s="102">
        <v>6</v>
      </c>
      <c r="G33" s="102">
        <v>0</v>
      </c>
      <c r="H33" s="102">
        <v>2119</v>
      </c>
      <c r="I33" s="102">
        <v>0</v>
      </c>
      <c r="J33" s="6">
        <v>5105</v>
      </c>
    </row>
    <row r="34" spans="1:10" ht="16.5" customHeight="1" x14ac:dyDescent="0.3">
      <c r="A34" s="46" t="s">
        <v>249</v>
      </c>
      <c r="B34" s="100">
        <v>6231.1106984398102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724.50048580424095</v>
      </c>
      <c r="J34" s="100">
        <v>5506.61021263557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9451.7037</v>
      </c>
      <c r="C36" s="94">
        <v>1808.3806</v>
      </c>
      <c r="D36" s="94">
        <v>577.55849999999998</v>
      </c>
      <c r="E36" s="94">
        <v>4486.6041999999998</v>
      </c>
      <c r="F36" s="94">
        <v>2.0632999999999999</v>
      </c>
      <c r="G36" s="94">
        <v>6.6E-3</v>
      </c>
      <c r="H36" s="94">
        <v>255.51949999999999</v>
      </c>
      <c r="I36" s="94">
        <v>676.24739999999997</v>
      </c>
      <c r="J36" s="100">
        <v>1645.3235999999999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s9vNs9vrV1Lnss3Ax0kcKHXdQzw02DTK4snzM+2rLkOkt4LiFgDxTB9FVn5FtoOMKwe1AgbD+LeqaY9y/Vz8YQ==" saltValue="HADtGWbdnr+ldFAmvUI8I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activeCell="J36" sqref="J3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tr">
        <f>'Table of Contents'!C41</f>
        <v>Table 2.21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tr">
        <f>"AIF: "&amp;'Table of Contents'!A41&amp;", "&amp;'Table of Contents'!A3</f>
        <v>AIF: Total Sales of Other Funds, 2018:Q1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223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224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225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226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227</v>
      </c>
      <c r="B12" s="138">
        <v>41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19</v>
      </c>
      <c r="I12" s="87">
        <v>3</v>
      </c>
      <c r="J12" s="138">
        <v>19</v>
      </c>
      <c r="K12" s="139" t="e">
        <v>#REF!</v>
      </c>
      <c r="L12" s="64">
        <v>1018</v>
      </c>
      <c r="M12" s="138">
        <v>22</v>
      </c>
    </row>
    <row r="13" spans="1:13" ht="16.5" customHeight="1" x14ac:dyDescent="0.3">
      <c r="A13" s="46" t="s">
        <v>228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229</v>
      </c>
      <c r="B14" s="138">
        <v>1276.7460000000001</v>
      </c>
      <c r="C14" s="87">
        <v>0</v>
      </c>
      <c r="D14" s="87">
        <v>0</v>
      </c>
      <c r="E14" s="87">
        <v>0</v>
      </c>
      <c r="F14" s="87">
        <v>0</v>
      </c>
      <c r="G14" s="87">
        <v>39.082000000000001</v>
      </c>
      <c r="H14" s="87">
        <v>35.789000000000001</v>
      </c>
      <c r="I14" s="87">
        <v>1102.356</v>
      </c>
      <c r="J14" s="138">
        <v>99.519000000000005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230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231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232</v>
      </c>
      <c r="B17" s="88">
        <v>7936.7939999999999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27.946000000000002</v>
      </c>
      <c r="I17" s="140">
        <v>156.14500000000001</v>
      </c>
      <c r="J17" s="88">
        <v>7752.7030000000004</v>
      </c>
      <c r="K17" s="139" t="e">
        <v>#REF!</v>
      </c>
      <c r="L17" s="141">
        <v>7908.848</v>
      </c>
      <c r="M17" s="88">
        <v>27.946000000000002</v>
      </c>
    </row>
    <row r="18" spans="1:13" ht="16.5" customHeight="1" x14ac:dyDescent="0.3">
      <c r="A18" s="46" t="s">
        <v>233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234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235</v>
      </c>
      <c r="B20" s="138">
        <v>77409.316180845897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236</v>
      </c>
      <c r="B21" s="88">
        <v>82.33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82.33</v>
      </c>
      <c r="J21" s="88">
        <v>0</v>
      </c>
      <c r="K21" s="139" t="e">
        <v>#REF!</v>
      </c>
      <c r="L21" s="141">
        <v>82.33</v>
      </c>
      <c r="M21" s="88">
        <v>0</v>
      </c>
    </row>
    <row r="22" spans="1:13" ht="16.5" customHeight="1" x14ac:dyDescent="0.3">
      <c r="A22" s="46" t="s">
        <v>237</v>
      </c>
      <c r="B22" s="138">
        <v>220.15</v>
      </c>
      <c r="C22" s="87">
        <v>0</v>
      </c>
      <c r="D22" s="87">
        <v>0</v>
      </c>
      <c r="E22" s="87">
        <v>0</v>
      </c>
      <c r="F22" s="87">
        <v>0</v>
      </c>
      <c r="G22" s="87">
        <v>4.2</v>
      </c>
      <c r="H22" s="87">
        <v>0</v>
      </c>
      <c r="I22" s="87">
        <v>2.04</v>
      </c>
      <c r="J22" s="138">
        <v>213.92</v>
      </c>
      <c r="K22" s="139" t="e">
        <v>#REF!</v>
      </c>
      <c r="L22" s="64">
        <v>213.92</v>
      </c>
      <c r="M22" s="138">
        <v>0</v>
      </c>
    </row>
    <row r="23" spans="1:13" ht="16.5" customHeight="1" x14ac:dyDescent="0.3">
      <c r="A23" s="46" t="s">
        <v>238</v>
      </c>
      <c r="B23" s="88">
        <v>11959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1655</v>
      </c>
      <c r="I23" s="140">
        <v>0</v>
      </c>
      <c r="J23" s="88">
        <v>10304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239</v>
      </c>
      <c r="B24" s="138">
        <v>82.724913549999997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16.643000000000001</v>
      </c>
      <c r="I24" s="87">
        <v>2.2610000000000001</v>
      </c>
      <c r="J24" s="138">
        <v>63.82091355</v>
      </c>
      <c r="K24" s="139" t="e">
        <v>#REF!</v>
      </c>
      <c r="L24" s="64">
        <v>82.724913549999997</v>
      </c>
      <c r="M24" s="138">
        <v>0</v>
      </c>
    </row>
    <row r="25" spans="1:13" ht="16.5" customHeight="1" x14ac:dyDescent="0.3">
      <c r="A25" s="46" t="s">
        <v>240</v>
      </c>
      <c r="B25" s="88">
        <v>5343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1515</v>
      </c>
      <c r="I25" s="140">
        <v>160</v>
      </c>
      <c r="J25" s="88">
        <v>3668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241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242</v>
      </c>
      <c r="B27" s="88">
        <v>371.76100000000002</v>
      </c>
      <c r="C27" s="140">
        <v>0</v>
      </c>
      <c r="D27" s="140">
        <v>0</v>
      </c>
      <c r="E27" s="140">
        <v>0</v>
      </c>
      <c r="F27" s="140">
        <v>0</v>
      </c>
      <c r="G27" s="140">
        <v>159.33799999999999</v>
      </c>
      <c r="H27" s="140">
        <v>195.06200000000001</v>
      </c>
      <c r="I27" s="140">
        <v>0</v>
      </c>
      <c r="J27" s="88">
        <v>17.361000000000001</v>
      </c>
      <c r="K27" s="139" t="e">
        <v>#REF!</v>
      </c>
      <c r="L27" s="141">
        <v>0</v>
      </c>
      <c r="M27" s="88">
        <v>0</v>
      </c>
    </row>
    <row r="28" spans="1:13" ht="16.5" customHeight="1" x14ac:dyDescent="0.3">
      <c r="A28" s="46" t="s">
        <v>243</v>
      </c>
      <c r="B28" s="138">
        <v>95.866582609999995</v>
      </c>
      <c r="C28" s="87">
        <v>0</v>
      </c>
      <c r="D28" s="87">
        <v>0</v>
      </c>
      <c r="E28" s="87">
        <v>0</v>
      </c>
      <c r="F28" s="87">
        <v>88.610689919999999</v>
      </c>
      <c r="G28" s="87">
        <v>0</v>
      </c>
      <c r="H28" s="87">
        <v>3.0522173600000002</v>
      </c>
      <c r="I28" s="87">
        <v>0</v>
      </c>
      <c r="J28" s="138">
        <v>4.2036753300000003</v>
      </c>
      <c r="K28" s="139" t="e">
        <v>#REF!</v>
      </c>
      <c r="L28" s="64">
        <v>95.866582609999995</v>
      </c>
      <c r="M28" s="138">
        <v>0</v>
      </c>
    </row>
    <row r="29" spans="1:13" ht="16.5" customHeight="1" x14ac:dyDescent="0.3">
      <c r="A29" s="46" t="s">
        <v>244</v>
      </c>
      <c r="B29" s="88">
        <v>74.599999999999994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74.599999999999994</v>
      </c>
      <c r="K29" s="139" t="e">
        <v>#REF!</v>
      </c>
      <c r="L29" s="141">
        <v>0</v>
      </c>
      <c r="M29" s="88">
        <v>74.599999999999994</v>
      </c>
    </row>
    <row r="30" spans="1:13" ht="16.5" customHeight="1" x14ac:dyDescent="0.3">
      <c r="A30" s="46" t="s">
        <v>245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246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247</v>
      </c>
      <c r="B32" s="138">
        <v>139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139</v>
      </c>
      <c r="J32" s="138">
        <v>0</v>
      </c>
      <c r="K32" s="139" t="e">
        <v>#REF!</v>
      </c>
      <c r="L32" s="64">
        <v>139</v>
      </c>
      <c r="M32" s="138">
        <v>0</v>
      </c>
    </row>
    <row r="33" spans="1:15" ht="16.5" customHeight="1" x14ac:dyDescent="0.3">
      <c r="A33" s="46" t="s">
        <v>248</v>
      </c>
      <c r="B33" s="88">
        <v>5105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4568</v>
      </c>
      <c r="J33" s="88">
        <v>537</v>
      </c>
      <c r="K33" s="139" t="e">
        <v>#REF!</v>
      </c>
      <c r="L33" s="141">
        <v>537</v>
      </c>
      <c r="M33" s="88">
        <v>0</v>
      </c>
    </row>
    <row r="34" spans="1:15" ht="16.5" customHeight="1" x14ac:dyDescent="0.3">
      <c r="A34" s="46" t="s">
        <v>249</v>
      </c>
      <c r="B34" s="138">
        <v>5506.61021263557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16.9815524672964</v>
      </c>
      <c r="J34" s="138">
        <v>5489.6286601682696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250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251</v>
      </c>
      <c r="B36" s="138">
        <v>1645.3235999999999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1645.3235999999999</v>
      </c>
      <c r="K36" s="139" t="e">
        <v>#REF!</v>
      </c>
      <c r="L36" s="64">
        <v>1645.3235999999999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ZS/UNr3X/2qRody0p7SVDANbaJ15bfdQpYbg5aQkkb448kbWLcr1K/fGwSvKdHhh6mkZRXJajkAlQc98EbbwwA==" saltValue="q/mNn+UnsiDww39BuOOaMA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activeCell="E20" sqref="E2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Contents'!B12</f>
        <v>Table 1.4</v>
      </c>
      <c r="B1" s="168"/>
      <c r="C1" s="59"/>
    </row>
    <row r="2" spans="1:9" ht="16.5" customHeight="1" x14ac:dyDescent="0.3">
      <c r="A2" s="4" t="str">
        <f>"UCITS: "&amp; 'Table of Contents'!A12&amp;", "&amp;'Table of Contents'!A3</f>
        <v>UCITS: Total Net Assets , 2018:Q1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81096.232000000004</v>
      </c>
      <c r="C8" s="102">
        <v>16363.781999999999</v>
      </c>
      <c r="D8" s="102">
        <v>40977.256000000001</v>
      </c>
      <c r="E8" s="102">
        <v>20822.106</v>
      </c>
      <c r="F8" s="102">
        <v>51.317</v>
      </c>
      <c r="G8" s="102">
        <v>395.06700000000001</v>
      </c>
      <c r="H8" s="102">
        <v>2361.3820000000001</v>
      </c>
      <c r="I8" s="6">
        <v>125.322</v>
      </c>
    </row>
    <row r="9" spans="1:9" ht="16.5" customHeight="1" x14ac:dyDescent="0.3">
      <c r="A9" s="46" t="s">
        <v>224</v>
      </c>
      <c r="B9" s="100">
        <v>120291.38413406401</v>
      </c>
      <c r="C9" s="94">
        <v>43233.401470115998</v>
      </c>
      <c r="D9" s="94">
        <v>9661.8177090600002</v>
      </c>
      <c r="E9" s="94">
        <v>60845.228213153998</v>
      </c>
      <c r="F9" s="94">
        <v>2382.0510774720001</v>
      </c>
      <c r="G9" s="94">
        <v>4168.8856642620003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647.04</v>
      </c>
      <c r="C10" s="102">
        <v>170.4</v>
      </c>
      <c r="D10" s="102">
        <v>75.33</v>
      </c>
      <c r="E10" s="102">
        <v>354.59</v>
      </c>
      <c r="F10" s="102">
        <v>39.21</v>
      </c>
      <c r="G10" s="102">
        <v>0</v>
      </c>
      <c r="H10" s="102">
        <v>0</v>
      </c>
      <c r="I10" s="6">
        <v>7.5</v>
      </c>
    </row>
    <row r="11" spans="1:9" ht="16.5" customHeight="1" x14ac:dyDescent="0.3">
      <c r="A11" s="46" t="s">
        <v>226</v>
      </c>
      <c r="B11" s="100">
        <v>2479.15</v>
      </c>
      <c r="C11" s="94">
        <v>243.68</v>
      </c>
      <c r="D11" s="94">
        <v>973.01</v>
      </c>
      <c r="E11" s="94">
        <v>113.28</v>
      </c>
      <c r="F11" s="94">
        <v>1024.54</v>
      </c>
      <c r="G11" s="94">
        <v>0</v>
      </c>
      <c r="H11" s="94">
        <v>0</v>
      </c>
      <c r="I11" s="100">
        <v>124.66</v>
      </c>
    </row>
    <row r="12" spans="1:9" ht="16.5" customHeight="1" x14ac:dyDescent="0.3">
      <c r="A12" s="46" t="s">
        <v>227</v>
      </c>
      <c r="B12" s="6">
        <v>177</v>
      </c>
      <c r="C12" s="102">
        <v>81</v>
      </c>
      <c r="D12" s="102">
        <v>52</v>
      </c>
      <c r="E12" s="102">
        <v>44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10882.92</v>
      </c>
      <c r="C13" s="94">
        <v>1706.62</v>
      </c>
      <c r="D13" s="94">
        <v>3046.35</v>
      </c>
      <c r="E13" s="94">
        <v>5051.8999999999996</v>
      </c>
      <c r="F13" s="94">
        <v>73.069999999999993</v>
      </c>
      <c r="G13" s="94">
        <v>13.26</v>
      </c>
      <c r="H13" s="94">
        <v>0</v>
      </c>
      <c r="I13" s="100">
        <v>991.73</v>
      </c>
    </row>
    <row r="14" spans="1:9" ht="16.5" customHeight="1" x14ac:dyDescent="0.3">
      <c r="A14" s="46" t="s">
        <v>229</v>
      </c>
      <c r="B14" s="6">
        <v>124860.82</v>
      </c>
      <c r="C14" s="102">
        <v>49801.1</v>
      </c>
      <c r="D14" s="102">
        <v>56626.92</v>
      </c>
      <c r="E14" s="102">
        <v>17163.36</v>
      </c>
      <c r="F14" s="102">
        <v>35.9</v>
      </c>
      <c r="G14" s="102">
        <v>0</v>
      </c>
      <c r="H14" s="102">
        <v>0</v>
      </c>
      <c r="I14" s="6">
        <v>1233.55</v>
      </c>
    </row>
    <row r="15" spans="1:9" ht="16.5" customHeight="1" x14ac:dyDescent="0.3">
      <c r="A15" s="46" t="s">
        <v>230</v>
      </c>
      <c r="B15" s="100">
        <v>101329.99800000001</v>
      </c>
      <c r="C15" s="94">
        <v>40015.96516</v>
      </c>
      <c r="D15" s="94">
        <v>41532.72625</v>
      </c>
      <c r="E15" s="94">
        <v>17616.299709999999</v>
      </c>
      <c r="F15" s="94">
        <v>1639.9912549999999</v>
      </c>
      <c r="G15" s="94">
        <v>0</v>
      </c>
      <c r="H15" s="94">
        <v>0</v>
      </c>
      <c r="I15" s="100">
        <v>525.01563950000002</v>
      </c>
    </row>
    <row r="16" spans="1:9" ht="16.5" customHeight="1" x14ac:dyDescent="0.3">
      <c r="A16" s="46" t="s">
        <v>231</v>
      </c>
      <c r="B16" s="6">
        <v>879690</v>
      </c>
      <c r="C16" s="102">
        <v>239978</v>
      </c>
      <c r="D16" s="102">
        <v>152681</v>
      </c>
      <c r="E16" s="102">
        <v>163759</v>
      </c>
      <c r="F16" s="102">
        <v>318676</v>
      </c>
      <c r="G16" s="102">
        <v>4596</v>
      </c>
      <c r="H16" s="102">
        <v>0</v>
      </c>
      <c r="I16" s="6">
        <v>0</v>
      </c>
    </row>
    <row r="17" spans="1:9" ht="15.75" customHeight="1" x14ac:dyDescent="0.3">
      <c r="A17" s="46" t="s">
        <v>232</v>
      </c>
      <c r="B17" s="100">
        <v>368637.16200000001</v>
      </c>
      <c r="C17" s="94">
        <v>191264.389</v>
      </c>
      <c r="D17" s="94">
        <v>68184.414000000004</v>
      </c>
      <c r="E17" s="94">
        <v>93714.254000000001</v>
      </c>
      <c r="F17" s="94">
        <v>2371.306</v>
      </c>
      <c r="G17" s="94">
        <v>183.767</v>
      </c>
      <c r="H17" s="94">
        <v>3022.3470000000002</v>
      </c>
      <c r="I17" s="100">
        <v>9896.6849999999995</v>
      </c>
    </row>
    <row r="18" spans="1:9" ht="16.5" customHeight="1" x14ac:dyDescent="0.3">
      <c r="A18" s="46" t="s">
        <v>233</v>
      </c>
      <c r="B18" s="6">
        <v>4947.7120000000004</v>
      </c>
      <c r="C18" s="102">
        <v>1143.479</v>
      </c>
      <c r="D18" s="102">
        <v>1584.7249999999999</v>
      </c>
      <c r="E18" s="102">
        <v>1498.828</v>
      </c>
      <c r="F18" s="102">
        <v>688.774</v>
      </c>
      <c r="G18" s="102">
        <v>0</v>
      </c>
      <c r="H18" s="102">
        <v>0</v>
      </c>
      <c r="I18" s="6">
        <v>31.905999999999999</v>
      </c>
    </row>
    <row r="19" spans="1:9" ht="16.5" customHeight="1" x14ac:dyDescent="0.3">
      <c r="A19" s="46" t="s">
        <v>234</v>
      </c>
      <c r="B19" s="100">
        <v>1566.29</v>
      </c>
      <c r="C19" s="94">
        <v>170.59</v>
      </c>
      <c r="D19" s="94">
        <v>460.37</v>
      </c>
      <c r="E19" s="94">
        <v>265.06</v>
      </c>
      <c r="F19" s="94">
        <v>0</v>
      </c>
      <c r="G19" s="94">
        <v>0</v>
      </c>
      <c r="H19" s="94">
        <v>536.45000000000005</v>
      </c>
      <c r="I19" s="100">
        <v>133.82</v>
      </c>
    </row>
    <row r="20" spans="1:9" ht="16.5" customHeight="1" x14ac:dyDescent="0.3">
      <c r="A20" s="46" t="s">
        <v>235</v>
      </c>
      <c r="B20" s="6">
        <v>1824529.23662227</v>
      </c>
      <c r="C20" s="102">
        <v>651878.28099002002</v>
      </c>
      <c r="D20" s="102">
        <v>543103.67371086997</v>
      </c>
      <c r="E20" s="102">
        <v>103771.5833801</v>
      </c>
      <c r="F20" s="102">
        <v>473673.67799415003</v>
      </c>
      <c r="G20" s="102">
        <v>0</v>
      </c>
      <c r="H20" s="102">
        <v>0</v>
      </c>
      <c r="I20" s="6">
        <v>52102.02054713</v>
      </c>
    </row>
    <row r="21" spans="1:9" ht="16.5" customHeight="1" x14ac:dyDescent="0.3">
      <c r="A21" s="46" t="s">
        <v>236</v>
      </c>
      <c r="B21" s="100">
        <v>255543.06</v>
      </c>
      <c r="C21" s="94">
        <v>21536.53</v>
      </c>
      <c r="D21" s="94">
        <v>48701.26</v>
      </c>
      <c r="E21" s="94">
        <v>114614.92</v>
      </c>
      <c r="F21" s="94">
        <v>3784.62</v>
      </c>
      <c r="G21" s="94">
        <v>71.64</v>
      </c>
      <c r="H21" s="94">
        <v>66834.09</v>
      </c>
      <c r="I21" s="100">
        <v>0</v>
      </c>
    </row>
    <row r="22" spans="1:9" ht="16.5" customHeight="1" x14ac:dyDescent="0.3">
      <c r="A22" s="46" t="s">
        <v>237</v>
      </c>
      <c r="B22" s="6">
        <v>27899.68</v>
      </c>
      <c r="C22" s="102">
        <v>9544.92</v>
      </c>
      <c r="D22" s="102">
        <v>7838.19</v>
      </c>
      <c r="E22" s="102">
        <v>5736.38</v>
      </c>
      <c r="F22" s="102">
        <v>2222.2199999999998</v>
      </c>
      <c r="G22" s="102">
        <v>0</v>
      </c>
      <c r="H22" s="102">
        <v>10.220000000000001</v>
      </c>
      <c r="I22" s="6">
        <v>2547.7399999999998</v>
      </c>
    </row>
    <row r="23" spans="1:9" ht="16.5" customHeight="1" x14ac:dyDescent="0.3">
      <c r="A23" s="46" t="s">
        <v>238</v>
      </c>
      <c r="B23" s="100">
        <v>3473243</v>
      </c>
      <c r="C23" s="94">
        <v>1179531</v>
      </c>
      <c r="D23" s="94">
        <v>1119786</v>
      </c>
      <c r="E23" s="94">
        <v>744371</v>
      </c>
      <c r="F23" s="94">
        <v>286492</v>
      </c>
      <c r="G23" s="94">
        <v>0</v>
      </c>
      <c r="H23" s="94">
        <v>0</v>
      </c>
      <c r="I23" s="100">
        <v>143063</v>
      </c>
    </row>
    <row r="24" spans="1:9" ht="16.5" customHeight="1" x14ac:dyDescent="0.3">
      <c r="A24" s="46" t="s">
        <v>239</v>
      </c>
      <c r="B24" s="6">
        <v>2707.8516963316501</v>
      </c>
      <c r="C24" s="102">
        <v>238.01517200000001</v>
      </c>
      <c r="D24" s="102">
        <v>1112.88721545</v>
      </c>
      <c r="E24" s="102">
        <v>713.40489515837396</v>
      </c>
      <c r="F24" s="102">
        <v>57.749000000000002</v>
      </c>
      <c r="G24" s="102">
        <v>0</v>
      </c>
      <c r="H24" s="102">
        <v>3.1779999999999999</v>
      </c>
      <c r="I24" s="6">
        <v>582.61741372327401</v>
      </c>
    </row>
    <row r="25" spans="1:9" ht="16.5" customHeight="1" x14ac:dyDescent="0.3">
      <c r="A25" s="46" t="s">
        <v>240</v>
      </c>
      <c r="B25" s="100">
        <v>34978</v>
      </c>
      <c r="C25" s="94">
        <v>20181</v>
      </c>
      <c r="D25" s="94">
        <v>12472</v>
      </c>
      <c r="E25" s="94">
        <v>2181</v>
      </c>
      <c r="F25" s="94">
        <v>0</v>
      </c>
      <c r="G25" s="94">
        <v>0</v>
      </c>
      <c r="H25" s="94">
        <v>0</v>
      </c>
      <c r="I25" s="100">
        <v>144</v>
      </c>
    </row>
    <row r="26" spans="1:9" ht="16.5" customHeight="1" x14ac:dyDescent="0.3">
      <c r="A26" s="46" t="s">
        <v>241</v>
      </c>
      <c r="B26" s="6">
        <v>118890.55</v>
      </c>
      <c r="C26" s="102">
        <v>60637.72</v>
      </c>
      <c r="D26" s="102">
        <v>39993.629999999997</v>
      </c>
      <c r="E26" s="102">
        <v>7098.78</v>
      </c>
      <c r="F26" s="102">
        <v>10077.43</v>
      </c>
      <c r="G26" s="102">
        <v>0</v>
      </c>
      <c r="H26" s="102">
        <v>0</v>
      </c>
      <c r="I26" s="6">
        <v>1083</v>
      </c>
    </row>
    <row r="27" spans="1:9" ht="16.5" customHeight="1" x14ac:dyDescent="0.3">
      <c r="A27" s="46" t="s">
        <v>242</v>
      </c>
      <c r="B27" s="100">
        <v>26161.78</v>
      </c>
      <c r="C27" s="94">
        <v>5643.75</v>
      </c>
      <c r="D27" s="94">
        <v>5566.77</v>
      </c>
      <c r="E27" s="94">
        <v>4797.57</v>
      </c>
      <c r="F27" s="94">
        <v>9740.24</v>
      </c>
      <c r="G27" s="94">
        <v>0</v>
      </c>
      <c r="H27" s="94">
        <v>276.33999999999997</v>
      </c>
      <c r="I27" s="100">
        <v>137.1</v>
      </c>
    </row>
    <row r="28" spans="1:9" ht="16.5" customHeight="1" x14ac:dyDescent="0.3">
      <c r="A28" s="46" t="s">
        <v>243</v>
      </c>
      <c r="B28" s="6">
        <v>8992.1592678751804</v>
      </c>
      <c r="C28" s="102">
        <v>1176.1698893550399</v>
      </c>
      <c r="D28" s="102">
        <v>1824.3950335100001</v>
      </c>
      <c r="E28" s="102">
        <v>2983.0328607101401</v>
      </c>
      <c r="F28" s="102">
        <v>150.12192873000001</v>
      </c>
      <c r="G28" s="102">
        <v>0</v>
      </c>
      <c r="H28" s="102">
        <v>0</v>
      </c>
      <c r="I28" s="6">
        <v>2858.4395555699998</v>
      </c>
    </row>
    <row r="29" spans="1:9" ht="16.5" customHeight="1" x14ac:dyDescent="0.3">
      <c r="A29" s="46" t="s">
        <v>244</v>
      </c>
      <c r="B29" s="100">
        <v>4740.21</v>
      </c>
      <c r="C29" s="94">
        <v>115.99</v>
      </c>
      <c r="D29" s="94">
        <v>2216.7399999999998</v>
      </c>
      <c r="E29" s="94">
        <v>198.9</v>
      </c>
      <c r="F29" s="94">
        <v>25.99</v>
      </c>
      <c r="G29" s="94">
        <v>96.23</v>
      </c>
      <c r="H29" s="94">
        <v>125.44</v>
      </c>
      <c r="I29" s="100">
        <v>1960.91</v>
      </c>
    </row>
    <row r="30" spans="1:9" ht="16.5" customHeight="1" x14ac:dyDescent="0.3">
      <c r="A30" s="46" t="s">
        <v>245</v>
      </c>
      <c r="B30" s="6">
        <v>4960.3239999999996</v>
      </c>
      <c r="C30" s="102">
        <v>389.709</v>
      </c>
      <c r="D30" s="102">
        <v>1818.836</v>
      </c>
      <c r="E30" s="102">
        <v>2723.2559999999999</v>
      </c>
      <c r="F30" s="102">
        <v>28.523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2609.8249000000001</v>
      </c>
      <c r="C31" s="94">
        <v>1624.7283</v>
      </c>
      <c r="D31" s="94">
        <v>168.91480000000001</v>
      </c>
      <c r="E31" s="94">
        <v>758.61710000000005</v>
      </c>
      <c r="F31" s="94">
        <v>57.025799999999997</v>
      </c>
      <c r="G31" s="94">
        <v>0</v>
      </c>
      <c r="H31" s="94">
        <v>0</v>
      </c>
      <c r="I31" s="100">
        <v>0.53890000000000005</v>
      </c>
    </row>
    <row r="32" spans="1:9" ht="16.5" customHeight="1" x14ac:dyDescent="0.3">
      <c r="A32" s="46" t="s">
        <v>247</v>
      </c>
      <c r="B32" s="6">
        <v>232562</v>
      </c>
      <c r="C32" s="102">
        <v>72124</v>
      </c>
      <c r="D32" s="102">
        <v>61215</v>
      </c>
      <c r="E32" s="102">
        <v>75452</v>
      </c>
      <c r="F32" s="102">
        <v>6571</v>
      </c>
      <c r="G32" s="102">
        <v>68</v>
      </c>
      <c r="H32" s="102">
        <v>17132</v>
      </c>
      <c r="I32" s="6">
        <v>0</v>
      </c>
    </row>
    <row r="33" spans="1:9" ht="16.5" customHeight="1" x14ac:dyDescent="0.3">
      <c r="A33" s="46" t="s">
        <v>248</v>
      </c>
      <c r="B33" s="100">
        <v>303279.84000000003</v>
      </c>
      <c r="C33" s="94">
        <v>196323.49</v>
      </c>
      <c r="D33" s="94">
        <v>26094.799999999999</v>
      </c>
      <c r="E33" s="94">
        <v>64473.73</v>
      </c>
      <c r="F33" s="94">
        <v>16178.36</v>
      </c>
      <c r="G33" s="94">
        <v>0</v>
      </c>
      <c r="H33" s="94">
        <v>209.47</v>
      </c>
      <c r="I33" s="100">
        <v>0</v>
      </c>
    </row>
    <row r="34" spans="1:9" ht="16.5" customHeight="1" x14ac:dyDescent="0.3">
      <c r="A34" s="46" t="s">
        <v>249</v>
      </c>
      <c r="B34" s="6">
        <v>448338.42</v>
      </c>
      <c r="C34" s="102">
        <v>165120.14000000001</v>
      </c>
      <c r="D34" s="102">
        <v>145124.35999999999</v>
      </c>
      <c r="E34" s="102">
        <v>120161.93</v>
      </c>
      <c r="F34" s="102">
        <v>17932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11088.92</v>
      </c>
      <c r="C35" s="94">
        <v>526.64</v>
      </c>
      <c r="D35" s="94">
        <v>5002.3</v>
      </c>
      <c r="E35" s="94">
        <v>1227.48</v>
      </c>
      <c r="F35" s="94">
        <v>2994.57</v>
      </c>
      <c r="G35" s="94">
        <v>52.52</v>
      </c>
      <c r="H35" s="94">
        <v>620.80999999999995</v>
      </c>
      <c r="I35" s="100">
        <v>664.59</v>
      </c>
    </row>
    <row r="36" spans="1:9" ht="16.5" customHeight="1" x14ac:dyDescent="0.3">
      <c r="A36" s="46" t="s">
        <v>251</v>
      </c>
      <c r="B36" s="6">
        <v>1191667.1399999999</v>
      </c>
      <c r="C36" s="102">
        <v>715784.87</v>
      </c>
      <c r="D36" s="102">
        <v>222764.5</v>
      </c>
      <c r="E36" s="102">
        <v>139828.10999999999</v>
      </c>
      <c r="F36" s="102">
        <v>23972.560000000001</v>
      </c>
      <c r="G36" s="102">
        <v>301.66000000000003</v>
      </c>
      <c r="H36" s="102">
        <v>76544.45</v>
      </c>
      <c r="I36" s="6">
        <v>12470.99</v>
      </c>
    </row>
    <row r="37" spans="1:9" ht="16.5" customHeight="1" x14ac:dyDescent="0.3">
      <c r="A37" s="47" t="s">
        <v>77</v>
      </c>
      <c r="B37" s="103">
        <v>9668797.7046205401</v>
      </c>
      <c r="C37" s="97">
        <v>3686549.3599814898</v>
      </c>
      <c r="D37" s="97">
        <v>2620660.1757188798</v>
      </c>
      <c r="E37" s="97">
        <v>1772339.60015912</v>
      </c>
      <c r="F37" s="97">
        <v>1180940.2470553501</v>
      </c>
      <c r="G37" s="97">
        <v>9947.0296642619996</v>
      </c>
      <c r="H37" s="97">
        <v>167676.177</v>
      </c>
      <c r="I37" s="103">
        <v>230685.13505592299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x1d67p/PZHyxRgrZvYLKokgEieAsqhjlDLGcvcKb0gAcWq48O21jym3WMwP/jkB8RJFus/i39DND3AZD7zyPMg==" saltValue="kbC/2DDStlhpeQryaze83A==" spinCount="100000" sheet="1" objects="1" scenarios="1"/>
  <mergeCells count="1">
    <mergeCell ref="A1:B1"/>
  </mergeCells>
  <conditionalFormatting sqref="B8:I36">
    <cfRule type="cellIs" dxfId="437" priority="19" operator="between">
      <formula>0</formula>
      <formula>0.1</formula>
    </cfRule>
    <cfRule type="cellIs" dxfId="436" priority="20" operator="lessThan">
      <formula>0</formula>
    </cfRule>
    <cfRule type="cellIs" dxfId="435" priority="21" operator="greaterThanOrEqual">
      <formula>0.1</formula>
    </cfRule>
  </conditionalFormatting>
  <conditionalFormatting sqref="A1:XFD6 A38:XFD1048576 A7 J7:XFD7 B8:XFD36 J37:XFD37">
    <cfRule type="cellIs" dxfId="434" priority="18" operator="between">
      <formula>-0.1</formula>
      <formula>0</formula>
    </cfRule>
  </conditionalFormatting>
  <conditionalFormatting sqref="B7:C7">
    <cfRule type="cellIs" dxfId="433" priority="17" operator="between">
      <formula>-0.1</formula>
      <formula>0</formula>
    </cfRule>
  </conditionalFormatting>
  <conditionalFormatting sqref="D7:I7">
    <cfRule type="cellIs" dxfId="432" priority="16" operator="between">
      <formula>-0.1</formula>
      <formula>0</formula>
    </cfRule>
  </conditionalFormatting>
  <conditionalFormatting sqref="A8:A36">
    <cfRule type="cellIs" dxfId="431" priority="15" operator="between">
      <formula>-0.1</formula>
      <formula>0</formula>
    </cfRule>
  </conditionalFormatting>
  <conditionalFormatting sqref="A37">
    <cfRule type="cellIs" dxfId="430" priority="5" operator="between">
      <formula>-0.1</formula>
      <formula>0</formula>
    </cfRule>
  </conditionalFormatting>
  <conditionalFormatting sqref="B37:I37">
    <cfRule type="cellIs" dxfId="429" priority="2" operator="between">
      <formula>0</formula>
      <formula>0.1</formula>
    </cfRule>
    <cfRule type="cellIs" dxfId="428" priority="3" operator="lessThan">
      <formula>0</formula>
    </cfRule>
    <cfRule type="cellIs" dxfId="427" priority="4" operator="greaterThanOrEqual">
      <formula>0.1</formula>
    </cfRule>
  </conditionalFormatting>
  <conditionalFormatting sqref="B37:I37">
    <cfRule type="cellIs" dxfId="426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activeCell="I33" sqref="I33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Contents'!C42</f>
        <v>Table 2.22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3604.011</v>
      </c>
      <c r="H14" s="94">
        <v>282.40899999999999</v>
      </c>
      <c r="I14" s="94">
        <v>1409.7860000000001</v>
      </c>
      <c r="J14" s="94">
        <v>1812.297</v>
      </c>
      <c r="K14" s="100">
        <v>99.519000000000005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2280.2669999999998</v>
      </c>
      <c r="H17" s="102">
        <v>18.405999999999999</v>
      </c>
      <c r="I17" s="102">
        <v>0</v>
      </c>
      <c r="J17" s="102">
        <v>1716.607</v>
      </c>
      <c r="K17" s="6">
        <v>545.25400000000002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24.47</v>
      </c>
      <c r="H21" s="102">
        <v>0</v>
      </c>
      <c r="I21" s="102">
        <v>0</v>
      </c>
      <c r="J21" s="102">
        <v>1.2</v>
      </c>
      <c r="K21" s="6">
        <v>23.27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5702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20.351913549999999</v>
      </c>
      <c r="H24" s="94">
        <v>2.1549999999999998</v>
      </c>
      <c r="I24" s="94">
        <v>0</v>
      </c>
      <c r="J24" s="94">
        <v>0</v>
      </c>
      <c r="K24" s="100">
        <v>18.196913550000001</v>
      </c>
    </row>
    <row r="25" spans="1:11" ht="16.5" customHeight="1" x14ac:dyDescent="0.3">
      <c r="A25" s="46" t="s">
        <v>240</v>
      </c>
      <c r="B25" s="6">
        <v>12</v>
      </c>
      <c r="C25" s="102">
        <v>0</v>
      </c>
      <c r="D25" s="102">
        <v>0</v>
      </c>
      <c r="E25" s="6">
        <v>0</v>
      </c>
      <c r="F25" s="108"/>
      <c r="G25" s="6">
        <v>3685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906.60500000000002</v>
      </c>
      <c r="H27" s="102">
        <v>400.85700000000003</v>
      </c>
      <c r="I27" s="102">
        <v>253.41300000000001</v>
      </c>
      <c r="J27" s="102">
        <v>213.09700000000001</v>
      </c>
      <c r="K27" s="6">
        <v>39.238999999999997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39.865336139999997</v>
      </c>
      <c r="H28" s="94">
        <v>0</v>
      </c>
      <c r="I28" s="94">
        <v>0.74246988999999997</v>
      </c>
      <c r="J28" s="94">
        <v>8.0149999999999999E-2</v>
      </c>
      <c r="K28" s="100">
        <v>39.042716249999998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756</v>
      </c>
      <c r="C33" s="102">
        <v>756</v>
      </c>
      <c r="D33" s="102">
        <v>0</v>
      </c>
      <c r="E33" s="6">
        <v>0</v>
      </c>
      <c r="F33" s="108"/>
      <c r="G33" s="6">
        <v>5331</v>
      </c>
      <c r="H33" s="102">
        <v>1537</v>
      </c>
      <c r="I33" s="102">
        <v>82</v>
      </c>
      <c r="J33" s="102">
        <v>3132</v>
      </c>
      <c r="K33" s="6">
        <v>580</v>
      </c>
    </row>
    <row r="34" spans="1:11" ht="16.5" customHeight="1" x14ac:dyDescent="0.3">
      <c r="A34" s="46" t="s">
        <v>249</v>
      </c>
      <c r="B34" s="100">
        <v>176.33577175797299</v>
      </c>
      <c r="C34" s="94">
        <v>0</v>
      </c>
      <c r="D34" s="94">
        <v>0</v>
      </c>
      <c r="E34" s="100">
        <v>176.33577175797299</v>
      </c>
      <c r="F34" s="108"/>
      <c r="G34" s="100">
        <v>635.53945131755495</v>
      </c>
      <c r="H34" s="94">
        <v>0</v>
      </c>
      <c r="I34" s="94">
        <v>0</v>
      </c>
      <c r="J34" s="94">
        <v>0</v>
      </c>
      <c r="K34" s="100">
        <v>635.53945131755495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5423.3384999999998</v>
      </c>
      <c r="H36" s="94">
        <v>369.93869999999998</v>
      </c>
      <c r="I36" s="94">
        <v>73.169799999999995</v>
      </c>
      <c r="J36" s="94">
        <v>3347.7235999999998</v>
      </c>
      <c r="K36" s="100">
        <v>1632.5064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Ul0cGiSfKNUugP51+fcVKjwOUNTu+G8yO0HGZ0Ec/np9flIRqwZaBLQs+VtLVoydAV08pnxfH+PTy7aA/bLzQ==" saltValue="s5klHaUQuxm/VFLvHjdcig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activeCell="K34" sqref="K34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tr">
        <f>'Table of Contents'!C43</f>
        <v>Table 2.23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2018:Q1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100">
        <v>51000.192000000003</v>
      </c>
      <c r="C14" s="94">
        <v>18753.741000000002</v>
      </c>
      <c r="D14" s="94">
        <v>29290.464</v>
      </c>
      <c r="E14" s="94">
        <v>2911.279</v>
      </c>
      <c r="F14" s="94">
        <v>9.0980000000000008</v>
      </c>
      <c r="G14" s="94">
        <v>0</v>
      </c>
      <c r="H14" s="94">
        <v>0</v>
      </c>
      <c r="I14" s="94">
        <v>35.61</v>
      </c>
      <c r="J14" s="94">
        <v>0</v>
      </c>
      <c r="K14" s="94">
        <v>0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6">
        <v>50806.095000000001</v>
      </c>
      <c r="C17" s="102">
        <v>4114.3469999999998</v>
      </c>
      <c r="D17" s="102">
        <v>11367.861000000001</v>
      </c>
      <c r="E17" s="102">
        <v>24812.861000000001</v>
      </c>
      <c r="F17" s="102">
        <v>0.86899999999999999</v>
      </c>
      <c r="G17" s="102">
        <v>2536.4659999999999</v>
      </c>
      <c r="H17" s="102">
        <v>0</v>
      </c>
      <c r="I17" s="102">
        <v>27.946000000000002</v>
      </c>
      <c r="J17" s="102">
        <v>156.14500000000001</v>
      </c>
      <c r="K17" s="102">
        <v>7789.6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6">
        <v>82.33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82.33</v>
      </c>
      <c r="K21" s="102">
        <v>0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238</v>
      </c>
      <c r="B23" s="6">
        <v>33094</v>
      </c>
      <c r="C23" s="102">
        <v>1580</v>
      </c>
      <c r="D23" s="102">
        <v>8177</v>
      </c>
      <c r="E23" s="102">
        <v>8322</v>
      </c>
      <c r="F23" s="102">
        <v>1636</v>
      </c>
      <c r="G23" s="102">
        <v>3857</v>
      </c>
      <c r="H23" s="102">
        <v>0</v>
      </c>
      <c r="I23" s="102">
        <v>1150</v>
      </c>
      <c r="J23" s="102">
        <v>0</v>
      </c>
      <c r="K23" s="102">
        <v>8372</v>
      </c>
    </row>
    <row r="24" spans="1:11" ht="16.5" customHeight="1" x14ac:dyDescent="0.3">
      <c r="A24" s="46" t="s">
        <v>239</v>
      </c>
      <c r="B24" s="100">
        <v>113.91991355</v>
      </c>
      <c r="C24" s="94">
        <v>18.821000000000002</v>
      </c>
      <c r="D24" s="94">
        <v>13.199</v>
      </c>
      <c r="E24" s="94">
        <v>0.23400000000000001</v>
      </c>
      <c r="F24" s="94">
        <v>0</v>
      </c>
      <c r="G24" s="94">
        <v>0.67600000000000005</v>
      </c>
      <c r="H24" s="94">
        <v>0</v>
      </c>
      <c r="I24" s="94">
        <v>16.643000000000001</v>
      </c>
      <c r="J24" s="94">
        <v>2.2610000000000001</v>
      </c>
      <c r="K24" s="94">
        <v>62.085913550000001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100">
        <v>1.63</v>
      </c>
      <c r="C30" s="94">
        <v>0</v>
      </c>
      <c r="D30" s="94">
        <v>0.23</v>
      </c>
      <c r="E30" s="94">
        <v>1.4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100">
        <v>4297.6007083939703</v>
      </c>
      <c r="C34" s="94">
        <v>0</v>
      </c>
      <c r="D34" s="94">
        <v>0</v>
      </c>
      <c r="E34" s="94">
        <v>0</v>
      </c>
      <c r="F34" s="94">
        <v>0</v>
      </c>
      <c r="G34" s="94">
        <v>604.16884739779505</v>
      </c>
      <c r="H34" s="94">
        <v>0</v>
      </c>
      <c r="I34" s="94">
        <v>0</v>
      </c>
      <c r="J34" s="94">
        <v>4.0270080075096297</v>
      </c>
      <c r="K34" s="94">
        <v>3689.40485298866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7oxV+IYmMPpfoH+wPKJvE+MslB9PeP7SbkcNvk6cWWY/J9l64EsPhhfrHpi9oD/MiGZRJu5lQRXmLXB7l9/Eg==" saltValue="ynn8okYhu7IDMDPQR5zTAg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6"/>
  <sheetViews>
    <sheetView showGridLines="0" showZeros="0" zoomScale="85" zoomScaleNormal="85" workbookViewId="0">
      <selection activeCell="J34" sqref="J34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tr">
        <f>'Table of Contents'!C46</f>
        <v>Table 2.24</v>
      </c>
      <c r="B1" s="168"/>
      <c r="C1" s="40"/>
    </row>
    <row r="2" spans="1:11" ht="16.5" customHeight="1" x14ac:dyDescent="0.3">
      <c r="A2" s="4" t="str">
        <f>"AIF: "&amp;'Table of Contents'!A46&amp;", "&amp;'Table of Contents'!A3</f>
        <v>AIF: Total Redemptions, 2018:Q1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227</v>
      </c>
      <c r="B12" s="100">
        <v>15</v>
      </c>
      <c r="C12" s="94">
        <v>0</v>
      </c>
      <c r="D12" s="94">
        <v>0</v>
      </c>
      <c r="E12" s="94">
        <v>9</v>
      </c>
      <c r="F12" s="94">
        <v>0</v>
      </c>
      <c r="G12" s="94">
        <v>0</v>
      </c>
      <c r="H12" s="94">
        <v>0</v>
      </c>
      <c r="I12" s="94">
        <v>2</v>
      </c>
      <c r="J12" s="100">
        <v>4</v>
      </c>
    </row>
    <row r="13" spans="1:11" ht="16.5" customHeight="1" x14ac:dyDescent="0.3">
      <c r="A13" s="46" t="s">
        <v>228</v>
      </c>
      <c r="B13" s="6">
        <v>1513.7916760000001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1513.7916760000001</v>
      </c>
      <c r="J13" s="6">
        <v>0</v>
      </c>
    </row>
    <row r="14" spans="1:11" ht="16.5" customHeight="1" x14ac:dyDescent="0.3">
      <c r="A14" s="46" t="s">
        <v>229</v>
      </c>
      <c r="B14" s="100">
        <v>72301.384999999995</v>
      </c>
      <c r="C14" s="94">
        <v>27303.927</v>
      </c>
      <c r="D14" s="94">
        <v>37335.591</v>
      </c>
      <c r="E14" s="94">
        <v>4362.3090000000002</v>
      </c>
      <c r="F14" s="94">
        <v>3.3530000000000002</v>
      </c>
      <c r="G14" s="94">
        <v>0</v>
      </c>
      <c r="H14" s="94">
        <v>0</v>
      </c>
      <c r="I14" s="94">
        <v>0</v>
      </c>
      <c r="J14" s="100">
        <v>3296.2049999999999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232</v>
      </c>
      <c r="B17" s="6">
        <v>26887.664000000001</v>
      </c>
      <c r="C17" s="102">
        <v>976.93499999999995</v>
      </c>
      <c r="D17" s="102">
        <v>9711.7790000000005</v>
      </c>
      <c r="E17" s="102">
        <v>12583.787</v>
      </c>
      <c r="F17" s="102">
        <v>3.6999999999999998E-2</v>
      </c>
      <c r="G17" s="102">
        <v>0</v>
      </c>
      <c r="H17" s="102">
        <v>28.216000000000001</v>
      </c>
      <c r="I17" s="102">
        <v>1400.0840000000001</v>
      </c>
      <c r="J17" s="6">
        <v>2186.826</v>
      </c>
    </row>
    <row r="18" spans="1:10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235</v>
      </c>
      <c r="B20" s="100">
        <v>53977.6115467907</v>
      </c>
      <c r="C20" s="94">
        <v>0</v>
      </c>
      <c r="D20" s="94">
        <v>0</v>
      </c>
      <c r="E20" s="94">
        <v>0</v>
      </c>
      <c r="F20" s="94">
        <v>1021.86531868538</v>
      </c>
      <c r="G20" s="94">
        <v>0</v>
      </c>
      <c r="H20" s="94">
        <v>0</v>
      </c>
      <c r="I20" s="94">
        <v>95.342493330401595</v>
      </c>
      <c r="J20" s="100">
        <v>52860.403734774904</v>
      </c>
    </row>
    <row r="21" spans="1:10" ht="16.5" customHeight="1" x14ac:dyDescent="0.3">
      <c r="A21" s="46" t="s">
        <v>236</v>
      </c>
      <c r="B21" s="6">
        <v>164.54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76.95</v>
      </c>
      <c r="I21" s="102">
        <v>0</v>
      </c>
      <c r="J21" s="6">
        <v>87.59</v>
      </c>
    </row>
    <row r="22" spans="1:10" ht="16.5" customHeight="1" x14ac:dyDescent="0.3">
      <c r="A22" s="46" t="s">
        <v>237</v>
      </c>
      <c r="B22" s="100">
        <v>1015.75</v>
      </c>
      <c r="C22" s="94">
        <v>221.93</v>
      </c>
      <c r="D22" s="94">
        <v>89.14</v>
      </c>
      <c r="E22" s="94">
        <v>616.96</v>
      </c>
      <c r="F22" s="94">
        <v>0</v>
      </c>
      <c r="G22" s="94">
        <v>0</v>
      </c>
      <c r="H22" s="94">
        <v>0.97</v>
      </c>
      <c r="I22" s="94">
        <v>1.84</v>
      </c>
      <c r="J22" s="100">
        <v>84.91</v>
      </c>
    </row>
    <row r="23" spans="1:10" ht="16.5" customHeight="1" x14ac:dyDescent="0.3">
      <c r="A23" s="46" t="s">
        <v>238</v>
      </c>
      <c r="B23" s="6">
        <v>39667</v>
      </c>
      <c r="C23" s="102">
        <v>3483</v>
      </c>
      <c r="D23" s="102">
        <v>8639</v>
      </c>
      <c r="E23" s="102">
        <v>12062</v>
      </c>
      <c r="F23" s="102">
        <v>5345</v>
      </c>
      <c r="G23" s="102">
        <v>0</v>
      </c>
      <c r="H23" s="102">
        <v>0</v>
      </c>
      <c r="I23" s="102">
        <v>1171</v>
      </c>
      <c r="J23" s="6">
        <v>8967</v>
      </c>
    </row>
    <row r="24" spans="1:10" ht="16.5" customHeight="1" x14ac:dyDescent="0.3">
      <c r="A24" s="46" t="s">
        <v>239</v>
      </c>
      <c r="B24" s="100">
        <v>142.62328701831001</v>
      </c>
      <c r="C24" s="94">
        <v>65.2</v>
      </c>
      <c r="D24" s="94">
        <v>13.349</v>
      </c>
      <c r="E24" s="94">
        <v>0.85599999999999998</v>
      </c>
      <c r="F24" s="94">
        <v>0</v>
      </c>
      <c r="G24" s="94">
        <v>0</v>
      </c>
      <c r="H24" s="94">
        <v>2.8694161065363799</v>
      </c>
      <c r="I24" s="94">
        <v>0.27200000000000002</v>
      </c>
      <c r="J24" s="100">
        <v>60.076870911773497</v>
      </c>
    </row>
    <row r="25" spans="1:10" ht="16.5" customHeight="1" x14ac:dyDescent="0.3">
      <c r="A25" s="46" t="s">
        <v>240</v>
      </c>
      <c r="B25" s="6">
        <v>39184</v>
      </c>
      <c r="C25" s="102">
        <v>13415</v>
      </c>
      <c r="D25" s="102">
        <v>19180</v>
      </c>
      <c r="E25" s="102">
        <v>889</v>
      </c>
      <c r="F25" s="102">
        <v>0</v>
      </c>
      <c r="G25" s="102">
        <v>0</v>
      </c>
      <c r="H25" s="102">
        <v>0</v>
      </c>
      <c r="I25" s="102">
        <v>2296</v>
      </c>
      <c r="J25" s="6">
        <v>3404</v>
      </c>
    </row>
    <row r="26" spans="1:10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242</v>
      </c>
      <c r="B27" s="6">
        <v>6155.6329999999998</v>
      </c>
      <c r="C27" s="102">
        <v>1227.32</v>
      </c>
      <c r="D27" s="102">
        <v>1861.914</v>
      </c>
      <c r="E27" s="102">
        <v>1050.5530000000001</v>
      </c>
      <c r="F27" s="102">
        <v>850.98299999999995</v>
      </c>
      <c r="G27" s="102">
        <v>0</v>
      </c>
      <c r="H27" s="102">
        <v>828.40599999999995</v>
      </c>
      <c r="I27" s="102">
        <v>35.564</v>
      </c>
      <c r="J27" s="6">
        <v>300.892</v>
      </c>
    </row>
    <row r="28" spans="1:10" ht="16.5" customHeight="1" x14ac:dyDescent="0.3">
      <c r="A28" s="46" t="s">
        <v>243</v>
      </c>
      <c r="B28" s="100">
        <v>200.74409797999999</v>
      </c>
      <c r="C28" s="94">
        <v>0.18167169999999999</v>
      </c>
      <c r="D28" s="94">
        <v>2.5690987000000001</v>
      </c>
      <c r="E28" s="94">
        <v>7.4729491399999999</v>
      </c>
      <c r="F28" s="94">
        <v>31.593134599999999</v>
      </c>
      <c r="G28" s="94">
        <v>0.58289486000000001</v>
      </c>
      <c r="H28" s="94">
        <v>0.11700145000000001</v>
      </c>
      <c r="I28" s="94">
        <v>0</v>
      </c>
      <c r="J28" s="100">
        <v>158.22734753</v>
      </c>
    </row>
    <row r="29" spans="1:10" ht="16.5" customHeight="1" x14ac:dyDescent="0.3">
      <c r="A29" s="46" t="s">
        <v>244</v>
      </c>
      <c r="B29" s="6">
        <v>12.6</v>
      </c>
      <c r="C29" s="102">
        <v>1.3</v>
      </c>
      <c r="D29" s="102">
        <v>0</v>
      </c>
      <c r="E29" s="102">
        <v>1.2</v>
      </c>
      <c r="F29" s="102">
        <v>0</v>
      </c>
      <c r="G29" s="102">
        <v>0</v>
      </c>
      <c r="H29" s="102">
        <v>1.5</v>
      </c>
      <c r="I29" s="102">
        <v>0</v>
      </c>
      <c r="J29" s="6">
        <v>8.6</v>
      </c>
    </row>
    <row r="30" spans="1:10" ht="16.5" customHeight="1" x14ac:dyDescent="0.3">
      <c r="A30" s="46" t="s">
        <v>245</v>
      </c>
      <c r="B30" s="100">
        <v>91.834000000000003</v>
      </c>
      <c r="C30" s="94">
        <v>0</v>
      </c>
      <c r="D30" s="94">
        <v>0</v>
      </c>
      <c r="E30" s="94">
        <v>38.436999999999998</v>
      </c>
      <c r="F30" s="94">
        <v>17.327000000000002</v>
      </c>
      <c r="G30" s="94">
        <v>0</v>
      </c>
      <c r="H30" s="94">
        <v>0</v>
      </c>
      <c r="I30" s="94">
        <v>36.07</v>
      </c>
      <c r="J30" s="100">
        <v>0</v>
      </c>
    </row>
    <row r="31" spans="1:10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247</v>
      </c>
      <c r="B32" s="100">
        <v>3354</v>
      </c>
      <c r="C32" s="94">
        <v>681</v>
      </c>
      <c r="D32" s="94">
        <v>1677</v>
      </c>
      <c r="E32" s="94">
        <v>100</v>
      </c>
      <c r="F32" s="94">
        <v>0</v>
      </c>
      <c r="G32" s="94">
        <v>739</v>
      </c>
      <c r="H32" s="94">
        <v>51</v>
      </c>
      <c r="I32" s="94">
        <v>0</v>
      </c>
      <c r="J32" s="100">
        <v>106</v>
      </c>
    </row>
    <row r="33" spans="1:10" ht="16.5" customHeight="1" x14ac:dyDescent="0.3">
      <c r="A33" s="46" t="s">
        <v>248</v>
      </c>
      <c r="B33" s="6">
        <v>13041</v>
      </c>
      <c r="C33" s="102">
        <v>3049</v>
      </c>
      <c r="D33" s="102">
        <v>1402</v>
      </c>
      <c r="E33" s="102">
        <v>4360</v>
      </c>
      <c r="F33" s="102">
        <v>83</v>
      </c>
      <c r="G33" s="102">
        <v>0</v>
      </c>
      <c r="H33" s="102">
        <v>1197</v>
      </c>
      <c r="I33" s="102">
        <v>0</v>
      </c>
      <c r="J33" s="6">
        <v>2950</v>
      </c>
    </row>
    <row r="34" spans="1:10" ht="16.5" customHeight="1" x14ac:dyDescent="0.3">
      <c r="A34" s="46" t="s">
        <v>249</v>
      </c>
      <c r="B34" s="100">
        <v>4811.2650089755098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336.673782828225</v>
      </c>
      <c r="J34" s="100">
        <v>4474.5912261472804</v>
      </c>
    </row>
    <row r="35" spans="1:10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251</v>
      </c>
      <c r="B36" s="100">
        <v>7119.4539000000004</v>
      </c>
      <c r="C36" s="94">
        <v>1730.7791</v>
      </c>
      <c r="D36" s="94">
        <v>684.57489999999996</v>
      </c>
      <c r="E36" s="94">
        <v>3120.2559000000001</v>
      </c>
      <c r="F36" s="94">
        <v>10.0785</v>
      </c>
      <c r="G36" s="94">
        <v>65.480999999999995</v>
      </c>
      <c r="H36" s="94">
        <v>96.975099999999998</v>
      </c>
      <c r="I36" s="94">
        <v>721.05499999999995</v>
      </c>
      <c r="J36" s="100">
        <v>690.25440000000003</v>
      </c>
    </row>
  </sheetData>
  <sheetProtection algorithmName="SHA-512" hashValue="MPSD9P3LRRXQzqkDMxmFVrJuLlsZU1Tn3gfPDwBY3mYdgSywhz8eD0UTYyS5Hc3wxs4eEd4NniYqhuQ0dVa0Zw==" saltValue="HnrBIRGUPd+TjE+S9Av6WQ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activeCell="J34" sqref="J34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tr">
        <f>'Table of Contents'!C47</f>
        <v>Table 2.25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Contents'!A47&amp;", "&amp;'Table of Contents'!A3</f>
        <v>AIF: Total Redemptions of Other Funds, 2018:Q1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223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224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225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226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227</v>
      </c>
      <c r="B12" s="113">
        <v>4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4</v>
      </c>
      <c r="I12" s="32">
        <v>0</v>
      </c>
      <c r="J12" s="113">
        <v>0</v>
      </c>
      <c r="K12" s="118" t="e">
        <v>#REF!</v>
      </c>
      <c r="L12" s="33">
        <v>11</v>
      </c>
      <c r="M12" s="113">
        <v>4</v>
      </c>
    </row>
    <row r="13" spans="1:14" ht="16.5" customHeight="1" x14ac:dyDescent="0.3">
      <c r="A13" s="46" t="s">
        <v>228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229</v>
      </c>
      <c r="B14" s="113">
        <v>3296.2049999999999</v>
      </c>
      <c r="C14" s="32">
        <v>0</v>
      </c>
      <c r="D14" s="32">
        <v>0</v>
      </c>
      <c r="E14" s="32">
        <v>0</v>
      </c>
      <c r="F14" s="32">
        <v>0</v>
      </c>
      <c r="G14" s="32">
        <v>0.88</v>
      </c>
      <c r="H14" s="32">
        <v>0.68700000000000006</v>
      </c>
      <c r="I14" s="32">
        <v>143.102</v>
      </c>
      <c r="J14" s="113">
        <v>3151.5360000000001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231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232</v>
      </c>
      <c r="B17" s="114">
        <v>2186.826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101.35</v>
      </c>
      <c r="J17" s="114">
        <v>2085.4760000000001</v>
      </c>
      <c r="K17" s="118" t="e">
        <v>#REF!</v>
      </c>
      <c r="L17" s="119">
        <v>2186.826</v>
      </c>
      <c r="M17" s="114">
        <v>0</v>
      </c>
    </row>
    <row r="18" spans="1:13" ht="16.5" customHeight="1" x14ac:dyDescent="0.3">
      <c r="A18" s="46" t="s">
        <v>233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234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235</v>
      </c>
      <c r="B20" s="113">
        <v>52860.403734774904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236</v>
      </c>
      <c r="B21" s="114">
        <v>87.59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87.59</v>
      </c>
      <c r="J21" s="114">
        <v>0</v>
      </c>
      <c r="K21" s="118" t="e">
        <v>#REF!</v>
      </c>
      <c r="L21" s="119">
        <v>87.59</v>
      </c>
      <c r="M21" s="114">
        <v>0</v>
      </c>
    </row>
    <row r="22" spans="1:13" ht="16.5" customHeight="1" x14ac:dyDescent="0.3">
      <c r="A22" s="46" t="s">
        <v>237</v>
      </c>
      <c r="B22" s="113">
        <v>84.91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1.82</v>
      </c>
      <c r="J22" s="113">
        <v>83.09</v>
      </c>
      <c r="K22" s="118" t="e">
        <v>#REF!</v>
      </c>
      <c r="L22" s="33">
        <v>83.09</v>
      </c>
      <c r="M22" s="113">
        <v>0</v>
      </c>
    </row>
    <row r="23" spans="1:13" ht="16.5" customHeight="1" x14ac:dyDescent="0.3">
      <c r="A23" s="46" t="s">
        <v>238</v>
      </c>
      <c r="B23" s="114">
        <v>8967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2186</v>
      </c>
      <c r="I23" s="115">
        <v>0</v>
      </c>
      <c r="J23" s="114">
        <v>6781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239</v>
      </c>
      <c r="B24" s="113">
        <v>60.076870911773497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3.544</v>
      </c>
      <c r="I24" s="32">
        <v>6.835</v>
      </c>
      <c r="J24" s="113">
        <v>49.697870911773499</v>
      </c>
      <c r="K24" s="118" t="e">
        <v>#REF!</v>
      </c>
      <c r="L24" s="33">
        <v>60.076870911773497</v>
      </c>
      <c r="M24" s="113">
        <v>0</v>
      </c>
    </row>
    <row r="25" spans="1:13" ht="16.5" customHeight="1" x14ac:dyDescent="0.3">
      <c r="A25" s="46" t="s">
        <v>240</v>
      </c>
      <c r="B25" s="114">
        <v>3404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1044</v>
      </c>
      <c r="I25" s="115">
        <v>742</v>
      </c>
      <c r="J25" s="114">
        <v>1618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241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242</v>
      </c>
      <c r="B27" s="114">
        <v>300.892</v>
      </c>
      <c r="C27" s="115">
        <v>0</v>
      </c>
      <c r="D27" s="115">
        <v>0</v>
      </c>
      <c r="E27" s="115">
        <v>0</v>
      </c>
      <c r="F27" s="115">
        <v>0</v>
      </c>
      <c r="G27" s="115">
        <v>113.283</v>
      </c>
      <c r="H27" s="115">
        <v>168.37700000000001</v>
      </c>
      <c r="I27" s="115">
        <v>0</v>
      </c>
      <c r="J27" s="114">
        <v>19.231000000000002</v>
      </c>
      <c r="K27" s="118" t="e">
        <v>#REF!</v>
      </c>
      <c r="L27" s="119">
        <v>0</v>
      </c>
      <c r="M27" s="114">
        <v>0</v>
      </c>
    </row>
    <row r="28" spans="1:13" ht="16.5" customHeight="1" x14ac:dyDescent="0.3">
      <c r="A28" s="46" t="s">
        <v>243</v>
      </c>
      <c r="B28" s="113">
        <v>158.22734753</v>
      </c>
      <c r="C28" s="32">
        <v>0</v>
      </c>
      <c r="D28" s="32">
        <v>0</v>
      </c>
      <c r="E28" s="32">
        <v>0</v>
      </c>
      <c r="F28" s="32">
        <v>60.546345510000002</v>
      </c>
      <c r="G28" s="32">
        <v>0</v>
      </c>
      <c r="H28" s="32">
        <v>3.0447917000000002</v>
      </c>
      <c r="I28" s="32">
        <v>0</v>
      </c>
      <c r="J28" s="113">
        <v>94.636210320000004</v>
      </c>
      <c r="K28" s="118" t="e">
        <v>#REF!</v>
      </c>
      <c r="L28" s="33">
        <v>158.22734753</v>
      </c>
      <c r="M28" s="113">
        <v>0</v>
      </c>
    </row>
    <row r="29" spans="1:13" ht="16.5" customHeight="1" x14ac:dyDescent="0.3">
      <c r="A29" s="46" t="s">
        <v>244</v>
      </c>
      <c r="B29" s="114">
        <v>8.6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8.6</v>
      </c>
      <c r="K29" s="118" t="e">
        <v>#REF!</v>
      </c>
      <c r="L29" s="119">
        <v>0</v>
      </c>
      <c r="M29" s="114">
        <v>8.6</v>
      </c>
    </row>
    <row r="30" spans="1:13" ht="16.5" customHeight="1" x14ac:dyDescent="0.3">
      <c r="A30" s="46" t="s">
        <v>245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246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247</v>
      </c>
      <c r="B32" s="113">
        <v>106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106</v>
      </c>
      <c r="J32" s="113">
        <v>0</v>
      </c>
      <c r="K32" s="118" t="e">
        <v>#REF!</v>
      </c>
      <c r="L32" s="33">
        <v>106</v>
      </c>
      <c r="M32" s="113">
        <v>0</v>
      </c>
    </row>
    <row r="33" spans="1:13" ht="16.5" customHeight="1" x14ac:dyDescent="0.3">
      <c r="A33" s="46" t="s">
        <v>248</v>
      </c>
      <c r="B33" s="114">
        <v>2950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2926</v>
      </c>
      <c r="J33" s="114">
        <v>24</v>
      </c>
      <c r="K33" s="118" t="e">
        <v>#REF!</v>
      </c>
      <c r="L33" s="119">
        <v>24</v>
      </c>
      <c r="M33" s="114">
        <v>0</v>
      </c>
    </row>
    <row r="34" spans="1:13" ht="16.5" customHeight="1" x14ac:dyDescent="0.3">
      <c r="A34" s="46" t="s">
        <v>249</v>
      </c>
      <c r="B34" s="113">
        <v>4474.5912261472804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47.927647218414101</v>
      </c>
      <c r="J34" s="113">
        <v>4426.6635789288703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250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251</v>
      </c>
      <c r="B36" s="113">
        <v>690.25440000000003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690.25440000000003</v>
      </c>
      <c r="K36" s="118" t="e">
        <v>#REF!</v>
      </c>
      <c r="L36" s="33">
        <v>690.25440000000003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geGR6a/DTSN9znp0EYf/wPFMHQ9ArpBqU4oYroFZsBGvmvu+B77goEjt1M8YraJCI9nVHVnfByVffj/rXlZlw==" saltValue="RhN0/hMcfA4CtRZspDoJSA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activeCell="K34" sqref="K34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tr">
        <f>'Table of Contents'!C48</f>
        <v>Table 2.26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223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224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225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226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227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228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229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2627.5410000000002</v>
      </c>
      <c r="H14" s="94">
        <v>537.88499999999999</v>
      </c>
      <c r="I14" s="94">
        <v>63.21</v>
      </c>
      <c r="J14" s="94">
        <v>2024.9090000000001</v>
      </c>
      <c r="K14" s="100">
        <v>1.5369999999999999</v>
      </c>
    </row>
    <row r="15" spans="1:11" ht="16.5" customHeight="1" x14ac:dyDescent="0.3">
      <c r="A15" s="46" t="s">
        <v>230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231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232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250.57</v>
      </c>
      <c r="H17" s="102">
        <v>19.395</v>
      </c>
      <c r="I17" s="102">
        <v>0</v>
      </c>
      <c r="J17" s="102">
        <v>116.10299999999999</v>
      </c>
      <c r="K17" s="6">
        <v>115.072</v>
      </c>
    </row>
    <row r="18" spans="1:11" ht="16.5" customHeight="1" x14ac:dyDescent="0.3">
      <c r="A18" s="46" t="s">
        <v>233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234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235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236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143.16999999999999</v>
      </c>
      <c r="H21" s="102">
        <v>0</v>
      </c>
      <c r="I21" s="102">
        <v>0</v>
      </c>
      <c r="J21" s="102">
        <v>76.95</v>
      </c>
      <c r="K21" s="6">
        <v>66.22</v>
      </c>
    </row>
    <row r="22" spans="1:11" ht="16.5" customHeight="1" x14ac:dyDescent="0.3">
      <c r="A22" s="46" t="s">
        <v>237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238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4556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239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6.1033229999999996</v>
      </c>
      <c r="H24" s="94">
        <v>1.3080000000000001</v>
      </c>
      <c r="I24" s="94">
        <v>0</v>
      </c>
      <c r="J24" s="94">
        <v>0</v>
      </c>
      <c r="K24" s="100">
        <v>4.7953229999999998</v>
      </c>
    </row>
    <row r="25" spans="1:11" ht="16.5" customHeight="1" x14ac:dyDescent="0.3">
      <c r="A25" s="46" t="s">
        <v>240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4932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241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242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946.40300000000002</v>
      </c>
      <c r="H27" s="102">
        <v>475.113</v>
      </c>
      <c r="I27" s="102">
        <v>267.488</v>
      </c>
      <c r="J27" s="102">
        <v>131.227</v>
      </c>
      <c r="K27" s="6">
        <v>72.573999999999998</v>
      </c>
    </row>
    <row r="28" spans="1:11" ht="16.5" customHeight="1" x14ac:dyDescent="0.3">
      <c r="A28" s="46" t="s">
        <v>243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34.12707666</v>
      </c>
      <c r="H28" s="94">
        <v>0</v>
      </c>
      <c r="I28" s="94">
        <v>1.07317665</v>
      </c>
      <c r="J28" s="94">
        <v>0.27291915999999999</v>
      </c>
      <c r="K28" s="100">
        <v>32.780980849999999</v>
      </c>
    </row>
    <row r="29" spans="1:11" ht="16.5" customHeight="1" x14ac:dyDescent="0.3">
      <c r="A29" s="46" t="s">
        <v>244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245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246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247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248</v>
      </c>
      <c r="B33" s="6">
        <v>230</v>
      </c>
      <c r="C33" s="102">
        <v>230</v>
      </c>
      <c r="D33" s="102">
        <v>0</v>
      </c>
      <c r="E33" s="102">
        <v>0</v>
      </c>
      <c r="F33" s="108"/>
      <c r="G33" s="6">
        <v>3586</v>
      </c>
      <c r="H33" s="102">
        <v>1315</v>
      </c>
      <c r="I33" s="102">
        <v>396</v>
      </c>
      <c r="J33" s="102">
        <v>1810</v>
      </c>
      <c r="K33" s="6">
        <v>65</v>
      </c>
    </row>
    <row r="34" spans="1:11" ht="16.5" customHeight="1" x14ac:dyDescent="0.3">
      <c r="A34" s="46" t="s">
        <v>249</v>
      </c>
      <c r="B34" s="100">
        <v>174.260789329408</v>
      </c>
      <c r="C34" s="94">
        <v>0</v>
      </c>
      <c r="D34" s="94">
        <v>0</v>
      </c>
      <c r="E34" s="94">
        <v>174.260789329408</v>
      </c>
      <c r="F34" s="108"/>
      <c r="G34" s="100">
        <v>352.42150428884901</v>
      </c>
      <c r="H34" s="94">
        <v>0</v>
      </c>
      <c r="I34" s="94">
        <v>0</v>
      </c>
      <c r="J34" s="94">
        <v>0</v>
      </c>
      <c r="K34" s="100">
        <v>352.42150428884901</v>
      </c>
    </row>
    <row r="35" spans="1:11" ht="16.5" customHeight="1" x14ac:dyDescent="0.3">
      <c r="A35" s="46" t="s">
        <v>250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251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3777.9765000000002</v>
      </c>
      <c r="H36" s="94">
        <v>411.32589999999999</v>
      </c>
      <c r="I36" s="94">
        <v>42.604399999999998</v>
      </c>
      <c r="J36" s="94">
        <v>2577.7503999999999</v>
      </c>
      <c r="K36" s="100">
        <v>746.29579999999999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Zs2KcMwd4Mo8S2AJUOC5tgcU95aq85PJTh83OKXs93zI6a96/GF3glQMAHCSck/C5bXAf8h95yY9VTFaw+hwQ==" saltValue="HJkdqkIcGueRtmiTNTtC0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activeCell="J35" sqref="J35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tr">
        <f>'Table of Contents'!C49</f>
        <v>Table 2.27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tr">
        <f>"AIF: "&amp;'Table of Contents'!A49&amp;", "&amp;'Table of Contents'!A3</f>
        <v>AIF: Total Redemptions of Institutional Funds, 2018:Q1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223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224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225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226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227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228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229</v>
      </c>
      <c r="B14" s="94">
        <v>70091.197</v>
      </c>
      <c r="C14" s="94">
        <v>27090.86</v>
      </c>
      <c r="D14" s="94">
        <v>35559.597000000002</v>
      </c>
      <c r="E14" s="94">
        <v>4287.1040000000003</v>
      </c>
      <c r="F14" s="94">
        <v>3.3530000000000002</v>
      </c>
      <c r="G14" s="94">
        <v>0</v>
      </c>
      <c r="H14" s="94">
        <v>0</v>
      </c>
      <c r="I14" s="94">
        <v>0</v>
      </c>
      <c r="J14" s="94">
        <v>0.28399999999999997</v>
      </c>
      <c r="K14" s="94">
        <v>3149.9989999999998</v>
      </c>
    </row>
    <row r="15" spans="1:11" ht="16.5" customHeight="1" x14ac:dyDescent="0.3">
      <c r="A15" s="46" t="s">
        <v>230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231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232</v>
      </c>
      <c r="B17" s="102">
        <v>25729.871999999999</v>
      </c>
      <c r="C17" s="102">
        <v>867.673</v>
      </c>
      <c r="D17" s="102">
        <v>9622.7980000000007</v>
      </c>
      <c r="E17" s="102">
        <v>12148.405000000001</v>
      </c>
      <c r="F17" s="102">
        <v>3.6999999999999998E-2</v>
      </c>
      <c r="G17" s="102">
        <v>963.46400000000006</v>
      </c>
      <c r="H17" s="102">
        <v>0</v>
      </c>
      <c r="I17" s="102">
        <v>0</v>
      </c>
      <c r="J17" s="102">
        <v>101.35</v>
      </c>
      <c r="K17" s="102">
        <v>2026.145</v>
      </c>
    </row>
    <row r="18" spans="1:11" ht="16.5" customHeight="1" x14ac:dyDescent="0.3">
      <c r="A18" s="46" t="s">
        <v>233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234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235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236</v>
      </c>
      <c r="B21" s="102">
        <v>86.58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86.58</v>
      </c>
      <c r="K21" s="102">
        <v>0</v>
      </c>
    </row>
    <row r="22" spans="1:11" ht="16.5" customHeight="1" x14ac:dyDescent="0.3">
      <c r="A22" s="46" t="s">
        <v>237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238</v>
      </c>
      <c r="B23" s="102">
        <v>22752</v>
      </c>
      <c r="C23" s="102">
        <v>3031</v>
      </c>
      <c r="D23" s="102">
        <v>6107</v>
      </c>
      <c r="E23" s="102">
        <v>4999</v>
      </c>
      <c r="F23" s="102">
        <v>2015</v>
      </c>
      <c r="G23" s="102">
        <v>1161</v>
      </c>
      <c r="H23" s="102">
        <v>0</v>
      </c>
      <c r="I23" s="102">
        <v>521</v>
      </c>
      <c r="J23" s="102">
        <v>0</v>
      </c>
      <c r="K23" s="102">
        <v>4918</v>
      </c>
    </row>
    <row r="24" spans="1:11" ht="16.5" customHeight="1" x14ac:dyDescent="0.3">
      <c r="A24" s="46" t="s">
        <v>239</v>
      </c>
      <c r="B24" s="94">
        <v>142.11828701831001</v>
      </c>
      <c r="C24" s="94">
        <v>65.2</v>
      </c>
      <c r="D24" s="94">
        <v>13.349</v>
      </c>
      <c r="E24" s="94">
        <v>0.85599999999999998</v>
      </c>
      <c r="F24" s="94">
        <v>0</v>
      </c>
      <c r="G24" s="94">
        <v>0.27200000000000002</v>
      </c>
      <c r="H24" s="94">
        <v>0</v>
      </c>
      <c r="I24" s="94">
        <v>4.4444971065363799</v>
      </c>
      <c r="J24" s="94">
        <v>6.835</v>
      </c>
      <c r="K24" s="94">
        <v>51.161789911773504</v>
      </c>
    </row>
    <row r="25" spans="1:11" ht="16.5" customHeight="1" x14ac:dyDescent="0.3">
      <c r="A25" s="46" t="s">
        <v>240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241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242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243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244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245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246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247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248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249</v>
      </c>
      <c r="B34" s="94">
        <v>3478.0786725677199</v>
      </c>
      <c r="C34" s="94">
        <v>0</v>
      </c>
      <c r="D34" s="94">
        <v>0</v>
      </c>
      <c r="E34" s="94">
        <v>0</v>
      </c>
      <c r="F34" s="94">
        <v>0</v>
      </c>
      <c r="G34" s="94">
        <v>323.55646627723701</v>
      </c>
      <c r="H34" s="94">
        <v>0</v>
      </c>
      <c r="I34" s="94">
        <v>0</v>
      </c>
      <c r="J34" s="94">
        <v>12.622192352582699</v>
      </c>
      <c r="K34" s="94">
        <v>3141.9000139379</v>
      </c>
    </row>
    <row r="35" spans="1:11" ht="16.5" customHeight="1" x14ac:dyDescent="0.3">
      <c r="A35" s="46" t="s">
        <v>250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251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PLKpUMaLH1ioR4MBsU+I8SvDLRDMs2tyirhBb2hp2eGFsn48t7jaOv4OdXOox7PwodMoHmrJchcEbFQw64HQ0A==" saltValue="ZcMko+YRWI7MIaNzWIuTSQ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tabSelected="1" zoomScale="85" zoomScaleNormal="85" workbookViewId="0">
      <selection activeCell="D8" sqref="D8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tr">
        <f>'Table of Contents'!A3</f>
        <v>2018:Q1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0.85814811636488453</v>
      </c>
      <c r="C9" s="150"/>
      <c r="D9" s="151">
        <v>0.8489685032685288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3.9366978978033221E-2</v>
      </c>
      <c r="C10" s="150"/>
      <c r="D10" s="152">
        <v>3.9331366764995081E-2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0.134287671048921</v>
      </c>
      <c r="C11" s="150"/>
      <c r="D11" s="151">
        <v>0.13417415805715818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1.1320284818366031</v>
      </c>
      <c r="C12" s="150"/>
      <c r="D12" s="152">
        <v>1.1429877700308606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0.13444474321054048</v>
      </c>
      <c r="C13" s="150"/>
      <c r="D13" s="151">
        <v>0.13454785194354374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3.2151239430280041E-3</v>
      </c>
      <c r="C14" s="150"/>
      <c r="D14" s="152">
        <v>3.203793291256848E-3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0.10380227742196664</v>
      </c>
      <c r="C15" s="150"/>
      <c r="D15" s="151">
        <v>0.10333781130515655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0.23928024502297091</v>
      </c>
      <c r="C16" s="150"/>
      <c r="D16" s="152">
        <v>0.23749584382273309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0.21480892745902519</v>
      </c>
      <c r="C17" s="150"/>
      <c r="D17" s="151">
        <v>0.21475357027810585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0.10028883183568678</v>
      </c>
      <c r="C18" s="150"/>
      <c r="D18" s="152">
        <v>9.7235592116138192E-2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0.21322416256210155</v>
      </c>
      <c r="C19" s="150"/>
      <c r="D19" s="151">
        <v>0.2041816399869324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HBUvx02lWJhVpD5R99FOXrmzCeoCzksXw0OHmeR6x9Lpl5Xt/6CEqQYjUfIPUaTu46sbAcJWIUPqqt4n72UZCQ==" saltValue="ocE+zdaHvRikTucmnMtIL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activeCell="I40" sqref="I40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Contents'!B13</f>
        <v>Table 1.5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15997.083000000001</v>
      </c>
      <c r="H8" s="102">
        <v>2719.3510000000001</v>
      </c>
      <c r="I8" s="102">
        <v>904.75300000000004</v>
      </c>
      <c r="J8" s="102">
        <v>12372.978999999999</v>
      </c>
      <c r="K8" s="6">
        <v>0</v>
      </c>
    </row>
    <row r="9" spans="1:11" ht="16.5" customHeight="1" x14ac:dyDescent="0.3">
      <c r="A9" s="46" t="s">
        <v>224</v>
      </c>
      <c r="B9" s="100">
        <v>1419.8382626340001</v>
      </c>
      <c r="C9" s="94">
        <v>286.15747855199999</v>
      </c>
      <c r="D9" s="94">
        <v>0</v>
      </c>
      <c r="E9" s="100">
        <v>1133.6807840819999</v>
      </c>
      <c r="F9" s="108"/>
      <c r="G9" s="100">
        <v>56962.905750498001</v>
      </c>
      <c r="H9" s="94">
        <v>1100.8836222780001</v>
      </c>
      <c r="I9" s="94">
        <v>3561.105938742</v>
      </c>
      <c r="J9" s="94">
        <v>52208.612646893998</v>
      </c>
      <c r="K9" s="100">
        <v>92.303542583999999</v>
      </c>
    </row>
    <row r="10" spans="1:11" ht="16.5" customHeight="1" x14ac:dyDescent="0.3">
      <c r="A10" s="46" t="s">
        <v>225</v>
      </c>
      <c r="B10" s="6">
        <v>16.149999999999999</v>
      </c>
      <c r="C10" s="102">
        <v>16.149999999999999</v>
      </c>
      <c r="D10" s="102">
        <v>0</v>
      </c>
      <c r="E10" s="6">
        <v>0</v>
      </c>
      <c r="F10" s="108"/>
      <c r="G10" s="6">
        <v>2.94</v>
      </c>
      <c r="H10" s="102">
        <v>2.94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991.73</v>
      </c>
      <c r="H13" s="94">
        <v>0</v>
      </c>
      <c r="I13" s="94">
        <v>0</v>
      </c>
      <c r="J13" s="94">
        <v>0</v>
      </c>
      <c r="K13" s="100">
        <v>991.73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8153.74</v>
      </c>
      <c r="H14" s="102">
        <v>309.64</v>
      </c>
      <c r="I14" s="102">
        <v>1396.23</v>
      </c>
      <c r="J14" s="102">
        <v>6343.86</v>
      </c>
      <c r="K14" s="6">
        <v>104.01</v>
      </c>
    </row>
    <row r="15" spans="1:11" ht="16.5" customHeight="1" x14ac:dyDescent="0.3">
      <c r="A15" s="46" t="s">
        <v>230</v>
      </c>
      <c r="B15" s="100">
        <v>264.98858150000001</v>
      </c>
      <c r="C15" s="94">
        <v>264.98858150000001</v>
      </c>
      <c r="D15" s="94">
        <v>0</v>
      </c>
      <c r="E15" s="100">
        <v>0</v>
      </c>
      <c r="F15" s="108"/>
      <c r="G15" s="100">
        <v>20662.462179999999</v>
      </c>
      <c r="H15" s="94">
        <v>2067.0425340000002</v>
      </c>
      <c r="I15" s="94">
        <v>3898.0705710000002</v>
      </c>
      <c r="J15" s="94">
        <v>14697.34907</v>
      </c>
      <c r="K15" s="100">
        <v>0</v>
      </c>
    </row>
    <row r="16" spans="1:11" ht="16.5" customHeight="1" x14ac:dyDescent="0.3">
      <c r="A16" s="46" t="s">
        <v>231</v>
      </c>
      <c r="B16" s="6">
        <v>67142</v>
      </c>
      <c r="C16" s="102">
        <v>51000</v>
      </c>
      <c r="D16" s="102">
        <v>11842</v>
      </c>
      <c r="E16" s="6">
        <v>4300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54680.764999999999</v>
      </c>
      <c r="C17" s="94">
        <v>48747.222000000002</v>
      </c>
      <c r="D17" s="94">
        <v>5111.4769999999999</v>
      </c>
      <c r="E17" s="100">
        <v>822.06600000000003</v>
      </c>
      <c r="F17" s="108"/>
      <c r="G17" s="100">
        <v>26867.545999999998</v>
      </c>
      <c r="H17" s="94">
        <v>4043.5169999999998</v>
      </c>
      <c r="I17" s="94">
        <v>296.55900000000003</v>
      </c>
      <c r="J17" s="94">
        <v>22251.9</v>
      </c>
      <c r="K17" s="100">
        <v>275.57</v>
      </c>
    </row>
    <row r="18" spans="1:11" ht="16.5" customHeight="1" x14ac:dyDescent="0.3">
      <c r="A18" s="46" t="s">
        <v>233</v>
      </c>
      <c r="B18" s="6">
        <v>12.819000000000001</v>
      </c>
      <c r="C18" s="102">
        <v>12.819000000000001</v>
      </c>
      <c r="D18" s="102">
        <v>0</v>
      </c>
      <c r="E18" s="6">
        <v>0</v>
      </c>
      <c r="F18" s="108"/>
      <c r="G18" s="6">
        <v>420.27600000000001</v>
      </c>
      <c r="H18" s="102">
        <v>213.255</v>
      </c>
      <c r="I18" s="102">
        <v>42</v>
      </c>
      <c r="J18" s="102">
        <v>165.02099999999999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356132.42150512</v>
      </c>
      <c r="C20" s="102">
        <v>232380.38163988999</v>
      </c>
      <c r="D20" s="102">
        <v>110316.11116092</v>
      </c>
      <c r="E20" s="6">
        <v>13435.928704309999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37086.01</v>
      </c>
      <c r="H21" s="94">
        <v>346.35</v>
      </c>
      <c r="I21" s="94">
        <v>1100.56</v>
      </c>
      <c r="J21" s="94">
        <v>35639.1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240.58</v>
      </c>
      <c r="H22" s="102">
        <v>0</v>
      </c>
      <c r="I22" s="102">
        <v>44.61</v>
      </c>
      <c r="J22" s="102">
        <v>0</v>
      </c>
      <c r="K22" s="6">
        <v>195.97</v>
      </c>
    </row>
    <row r="23" spans="1:11" ht="16.5" customHeight="1" x14ac:dyDescent="0.3">
      <c r="A23" s="46" t="s">
        <v>238</v>
      </c>
      <c r="B23" s="100">
        <v>143929</v>
      </c>
      <c r="C23" s="94">
        <v>0</v>
      </c>
      <c r="D23" s="94">
        <v>0</v>
      </c>
      <c r="E23" s="100">
        <v>0</v>
      </c>
      <c r="F23" s="108"/>
      <c r="G23" s="100">
        <v>132128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3.452</v>
      </c>
      <c r="H24" s="102">
        <v>0</v>
      </c>
      <c r="I24" s="102">
        <v>0</v>
      </c>
      <c r="J24" s="102">
        <v>0</v>
      </c>
      <c r="K24" s="6">
        <v>3.452</v>
      </c>
    </row>
    <row r="25" spans="1:11" ht="16.5" customHeight="1" x14ac:dyDescent="0.3">
      <c r="A25" s="46" t="s">
        <v>240</v>
      </c>
      <c r="B25" s="100">
        <v>1511</v>
      </c>
      <c r="C25" s="94">
        <v>0</v>
      </c>
      <c r="D25" s="94">
        <v>0</v>
      </c>
      <c r="E25" s="100">
        <v>0</v>
      </c>
      <c r="F25" s="108"/>
      <c r="G25" s="100">
        <v>1862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165.65</v>
      </c>
      <c r="H27" s="94">
        <v>31.11</v>
      </c>
      <c r="I27" s="94">
        <v>0.62</v>
      </c>
      <c r="J27" s="94">
        <v>61.5</v>
      </c>
      <c r="K27" s="100">
        <v>72.42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2481.1648876700001</v>
      </c>
      <c r="H28" s="102">
        <v>0</v>
      </c>
      <c r="I28" s="102">
        <v>0</v>
      </c>
      <c r="J28" s="102">
        <v>2481.1648876700001</v>
      </c>
      <c r="K28" s="6">
        <v>0</v>
      </c>
    </row>
    <row r="29" spans="1:11" ht="16.5" customHeight="1" x14ac:dyDescent="0.3">
      <c r="A29" s="46" t="s">
        <v>244</v>
      </c>
      <c r="B29" s="100">
        <v>0.86</v>
      </c>
      <c r="C29" s="94">
        <v>0.86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67.290400000000005</v>
      </c>
      <c r="H31" s="94">
        <v>65.120400000000004</v>
      </c>
      <c r="I31" s="94">
        <v>0</v>
      </c>
      <c r="J31" s="94">
        <v>2.17</v>
      </c>
      <c r="K31" s="100">
        <v>0</v>
      </c>
    </row>
    <row r="32" spans="1:11" ht="16.5" customHeight="1" x14ac:dyDescent="0.3">
      <c r="A32" s="46" t="s">
        <v>247</v>
      </c>
      <c r="B32" s="6">
        <v>337</v>
      </c>
      <c r="C32" s="102">
        <v>337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2862.15</v>
      </c>
      <c r="C33" s="94">
        <v>2862.15</v>
      </c>
      <c r="D33" s="94">
        <v>0</v>
      </c>
      <c r="E33" s="100">
        <v>0</v>
      </c>
      <c r="F33" s="108"/>
      <c r="G33" s="100">
        <v>29425.74</v>
      </c>
      <c r="H33" s="94">
        <v>5950.68</v>
      </c>
      <c r="I33" s="94">
        <v>82.43</v>
      </c>
      <c r="J33" s="94">
        <v>23392.639999999999</v>
      </c>
      <c r="K33" s="100">
        <v>0</v>
      </c>
    </row>
    <row r="34" spans="1:11" ht="16.5" customHeight="1" x14ac:dyDescent="0.3">
      <c r="A34" s="46" t="s">
        <v>249</v>
      </c>
      <c r="B34" s="6">
        <v>4065.95</v>
      </c>
      <c r="C34" s="102">
        <v>2982.19</v>
      </c>
      <c r="D34" s="102">
        <v>15.95</v>
      </c>
      <c r="E34" s="6">
        <v>1067.81</v>
      </c>
      <c r="F34" s="108"/>
      <c r="G34" s="6">
        <v>14969.52</v>
      </c>
      <c r="H34" s="102">
        <v>1756.29</v>
      </c>
      <c r="I34" s="102">
        <v>9199.57</v>
      </c>
      <c r="J34" s="102">
        <v>3303.57</v>
      </c>
      <c r="K34" s="6">
        <v>710.09</v>
      </c>
    </row>
    <row r="35" spans="1:11" ht="16.5" customHeight="1" x14ac:dyDescent="0.3">
      <c r="A35" s="46" t="s">
        <v>250</v>
      </c>
      <c r="B35" s="100">
        <v>31.45</v>
      </c>
      <c r="C35" s="94">
        <v>0</v>
      </c>
      <c r="D35" s="94">
        <v>0</v>
      </c>
      <c r="E35" s="100">
        <v>0</v>
      </c>
      <c r="F35" s="108"/>
      <c r="G35" s="100">
        <v>356.51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50571.99</v>
      </c>
      <c r="H36" s="102">
        <v>12396.14</v>
      </c>
      <c r="I36" s="102">
        <v>2009.15</v>
      </c>
      <c r="J36" s="102">
        <v>21018.45</v>
      </c>
      <c r="K36" s="6">
        <v>15148.25</v>
      </c>
    </row>
    <row r="37" spans="1:11" ht="16.5" customHeight="1" x14ac:dyDescent="0.3">
      <c r="A37" s="47" t="s">
        <v>77</v>
      </c>
      <c r="B37" s="103">
        <v>632406.39234925399</v>
      </c>
      <c r="C37" s="97">
        <v>338889.91869994201</v>
      </c>
      <c r="D37" s="97">
        <v>127285.53816092</v>
      </c>
      <c r="E37" s="103">
        <v>20759.485488392002</v>
      </c>
      <c r="F37" s="109"/>
      <c r="G37" s="103">
        <v>399416.590218167</v>
      </c>
      <c r="H37" s="97">
        <v>31002.319556277998</v>
      </c>
      <c r="I37" s="97">
        <v>22535.658509741999</v>
      </c>
      <c r="J37" s="97">
        <v>193938.316604564</v>
      </c>
      <c r="K37" s="103">
        <v>17593.795542583899</v>
      </c>
    </row>
    <row r="38" spans="1:11" ht="16.5" customHeight="1" x14ac:dyDescent="0.3">
      <c r="A38" s="6"/>
      <c r="B38" s="6">
        <f>'[1]Table 1.5'!M40</f>
        <v>0</v>
      </c>
      <c r="C38" s="102"/>
      <c r="D38" s="102">
        <f>'[1]Table 1.5'!O40</f>
        <v>0</v>
      </c>
      <c r="E38" s="6">
        <f>'[1]Table 1.5'!P40</f>
        <v>0</v>
      </c>
      <c r="F38" s="108"/>
      <c r="G38" s="6">
        <f>'[1]Table 1.5'!Q40</f>
        <v>0</v>
      </c>
      <c r="H38" s="102">
        <f>'[1]Table 1.5'!R40</f>
        <v>0</v>
      </c>
      <c r="I38" s="102">
        <f>'[1]Table 1.5'!S40</f>
        <v>0</v>
      </c>
      <c r="J38" s="102">
        <f>'[1]Table 1.5'!T40</f>
        <v>0</v>
      </c>
      <c r="K38" s="6">
        <f>'[1]Table 1.5'!U40</f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UF25MqyXZCys/DGkXGpfCLRzVU0sxh/ENnknnZDA+bGD8E4lfmSdcb9iOsMXNfmZdnF29/eRBeFezcVVYfc2A==" saltValue="Di6LilpyP0s2j9cj1YVEqw==" spinCount="100000" sheet="1" objects="1" scenarios="1"/>
  <mergeCells count="1">
    <mergeCell ref="A1:B1"/>
  </mergeCells>
  <conditionalFormatting sqref="B8:K36 B38:K38">
    <cfRule type="cellIs" dxfId="425" priority="22" operator="between">
      <formula>0</formula>
      <formula>0.1</formula>
    </cfRule>
    <cfRule type="cellIs" dxfId="424" priority="23" operator="lessThan">
      <formula>0</formula>
    </cfRule>
    <cfRule type="cellIs" dxfId="423" priority="24" operator="greaterThanOrEqual">
      <formula>0.1</formula>
    </cfRule>
  </conditionalFormatting>
  <conditionalFormatting sqref="A1:XFD6 A7 F7 L7:XFD7 B8:XFD36 A38:XFD1048576 L37:XFD37">
    <cfRule type="cellIs" dxfId="422" priority="21" operator="between">
      <formula>-0.1</formula>
      <formula>0</formula>
    </cfRule>
  </conditionalFormatting>
  <conditionalFormatting sqref="B7:C7">
    <cfRule type="cellIs" dxfId="421" priority="20" operator="between">
      <formula>-0.1</formula>
      <formula>0</formula>
    </cfRule>
  </conditionalFormatting>
  <conditionalFormatting sqref="D7:E7">
    <cfRule type="cellIs" dxfId="420" priority="19" operator="between">
      <formula>-0.1</formula>
      <formula>0</formula>
    </cfRule>
  </conditionalFormatting>
  <conditionalFormatting sqref="K7">
    <cfRule type="cellIs" dxfId="419" priority="16" operator="between">
      <formula>-0.1</formula>
      <formula>0</formula>
    </cfRule>
  </conditionalFormatting>
  <conditionalFormatting sqref="A8:A36">
    <cfRule type="cellIs" dxfId="418" priority="15" operator="between">
      <formula>-0.1</formula>
      <formula>0</formula>
    </cfRule>
  </conditionalFormatting>
  <conditionalFormatting sqref="G7:H7">
    <cfRule type="cellIs" dxfId="417" priority="18" operator="between">
      <formula>-0.1</formula>
      <formula>0</formula>
    </cfRule>
  </conditionalFormatting>
  <conditionalFormatting sqref="I7:J7">
    <cfRule type="cellIs" dxfId="416" priority="17" operator="between">
      <formula>-0.1</formula>
      <formula>0</formula>
    </cfRule>
  </conditionalFormatting>
  <conditionalFormatting sqref="A37">
    <cfRule type="cellIs" dxfId="415" priority="5" operator="between">
      <formula>-0.1</formula>
      <formula>0</formula>
    </cfRule>
  </conditionalFormatting>
  <conditionalFormatting sqref="B37:K37">
    <cfRule type="cellIs" dxfId="414" priority="2" operator="between">
      <formula>0</formula>
      <formula>0.1</formula>
    </cfRule>
    <cfRule type="cellIs" dxfId="413" priority="3" operator="lessThan">
      <formula>0</formula>
    </cfRule>
    <cfRule type="cellIs" dxfId="412" priority="4" operator="greaterThanOrEqual">
      <formula>0.1</formula>
    </cfRule>
  </conditionalFormatting>
  <conditionalFormatting sqref="B37:K37">
    <cfRule type="cellIs" dxfId="41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activeCell="E19" sqref="E19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tr">
        <f>'Table of Contents'!B16</f>
        <v>Table 1.6</v>
      </c>
      <c r="B1" s="168"/>
      <c r="C1" s="59"/>
    </row>
    <row r="2" spans="1:9" ht="16.5" customHeight="1" x14ac:dyDescent="0.3">
      <c r="A2" s="4" t="str">
        <f>"UCITS: "&amp;'Table of Contents'!A16&amp;", "&amp;'Table of Contents'!A3</f>
        <v>UCITS: Total Net Sales, 2018:Q1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223</v>
      </c>
      <c r="B8" s="6">
        <v>163.6</v>
      </c>
      <c r="C8" s="102">
        <v>-170.2</v>
      </c>
      <c r="D8" s="102">
        <v>-266.90600000000001</v>
      </c>
      <c r="E8" s="102">
        <v>701.46199999999999</v>
      </c>
      <c r="F8" s="102">
        <v>-2.21</v>
      </c>
      <c r="G8" s="102">
        <v>-74.016000000000005</v>
      </c>
      <c r="H8" s="102">
        <v>-29.762</v>
      </c>
      <c r="I8" s="6">
        <v>5.2320000000000002</v>
      </c>
    </row>
    <row r="9" spans="1:9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225</v>
      </c>
      <c r="B10" s="6">
        <v>15.92</v>
      </c>
      <c r="C10" s="102">
        <v>3.77</v>
      </c>
      <c r="D10" s="102">
        <v>0.34</v>
      </c>
      <c r="E10" s="102">
        <v>14.05</v>
      </c>
      <c r="F10" s="102">
        <v>-2.2200000000000002</v>
      </c>
      <c r="G10" s="102">
        <v>0</v>
      </c>
      <c r="H10" s="102">
        <v>0</v>
      </c>
      <c r="I10" s="6">
        <v>-0.02</v>
      </c>
    </row>
    <row r="11" spans="1:9" ht="16.5" customHeight="1" x14ac:dyDescent="0.3">
      <c r="A11" s="46" t="s">
        <v>226</v>
      </c>
      <c r="B11" s="100">
        <v>12.83</v>
      </c>
      <c r="C11" s="94">
        <v>-6.5</v>
      </c>
      <c r="D11" s="94">
        <v>134.26</v>
      </c>
      <c r="E11" s="94">
        <v>2.09</v>
      </c>
      <c r="F11" s="94">
        <v>-126.78</v>
      </c>
      <c r="G11" s="94">
        <v>0</v>
      </c>
      <c r="H11" s="94">
        <v>0</v>
      </c>
      <c r="I11" s="100">
        <v>9.77</v>
      </c>
    </row>
    <row r="12" spans="1:9" ht="16.5" customHeight="1" x14ac:dyDescent="0.3">
      <c r="A12" s="46" t="s">
        <v>227</v>
      </c>
      <c r="B12" s="6">
        <v>17</v>
      </c>
      <c r="C12" s="102">
        <v>17</v>
      </c>
      <c r="D12" s="102">
        <v>-2</v>
      </c>
      <c r="E12" s="102">
        <v>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228</v>
      </c>
      <c r="B13" s="100">
        <v>245.21</v>
      </c>
      <c r="C13" s="94">
        <v>73.680000000000007</v>
      </c>
      <c r="D13" s="94">
        <v>-109.27</v>
      </c>
      <c r="E13" s="94">
        <v>237.16</v>
      </c>
      <c r="F13" s="94">
        <v>12.39</v>
      </c>
      <c r="G13" s="94">
        <v>-3.09</v>
      </c>
      <c r="H13" s="94">
        <v>0</v>
      </c>
      <c r="I13" s="100">
        <v>34.33</v>
      </c>
    </row>
    <row r="14" spans="1:9" ht="16.5" customHeight="1" x14ac:dyDescent="0.3">
      <c r="A14" s="46" t="s">
        <v>229</v>
      </c>
      <c r="B14" s="6">
        <v>3458.78</v>
      </c>
      <c r="C14" s="102">
        <v>3139.76</v>
      </c>
      <c r="D14" s="102">
        <v>-409.9</v>
      </c>
      <c r="E14" s="102">
        <v>709.53</v>
      </c>
      <c r="F14" s="102">
        <v>-0.48</v>
      </c>
      <c r="G14" s="102">
        <v>0</v>
      </c>
      <c r="H14" s="102">
        <v>0</v>
      </c>
      <c r="I14" s="6">
        <v>19.87</v>
      </c>
    </row>
    <row r="15" spans="1:9" ht="16.5" customHeight="1" x14ac:dyDescent="0.3">
      <c r="A15" s="46" t="s">
        <v>230</v>
      </c>
      <c r="B15" s="100">
        <v>496.45341020000001</v>
      </c>
      <c r="C15" s="94">
        <v>544.51571569999999</v>
      </c>
      <c r="D15" s="94">
        <v>-226.43114</v>
      </c>
      <c r="E15" s="94">
        <v>99.750843000000003</v>
      </c>
      <c r="F15" s="94">
        <v>65.589773129999998</v>
      </c>
      <c r="G15" s="94">
        <v>0</v>
      </c>
      <c r="H15" s="94">
        <v>0</v>
      </c>
      <c r="I15" s="100">
        <v>13.02821846</v>
      </c>
    </row>
    <row r="16" spans="1:9" ht="16.5" customHeight="1" x14ac:dyDescent="0.3">
      <c r="A16" s="46" t="s">
        <v>231</v>
      </c>
      <c r="B16" s="6">
        <v>32900</v>
      </c>
      <c r="C16" s="102">
        <v>10200</v>
      </c>
      <c r="D16" s="102">
        <v>3800</v>
      </c>
      <c r="E16" s="102">
        <v>-200</v>
      </c>
      <c r="F16" s="102">
        <v>19600</v>
      </c>
      <c r="G16" s="102">
        <v>-500</v>
      </c>
      <c r="H16" s="102">
        <v>0</v>
      </c>
      <c r="I16" s="6">
        <v>0</v>
      </c>
    </row>
    <row r="17" spans="1:9" ht="16.5" customHeight="1" x14ac:dyDescent="0.3">
      <c r="A17" s="46" t="s">
        <v>232</v>
      </c>
      <c r="B17" s="100">
        <v>5283.2929999999997</v>
      </c>
      <c r="C17" s="94">
        <v>459.38799999999998</v>
      </c>
      <c r="D17" s="94">
        <v>67.456000000000003</v>
      </c>
      <c r="E17" s="94">
        <v>4449.701</v>
      </c>
      <c r="F17" s="94">
        <v>195.667</v>
      </c>
      <c r="G17" s="94">
        <v>0.876</v>
      </c>
      <c r="H17" s="94">
        <v>-110.16500000000001</v>
      </c>
      <c r="I17" s="100">
        <v>220.37</v>
      </c>
    </row>
    <row r="18" spans="1:9" ht="16.5" customHeight="1" x14ac:dyDescent="0.3">
      <c r="A18" s="46" t="s">
        <v>233</v>
      </c>
      <c r="B18" s="6">
        <v>104.018</v>
      </c>
      <c r="C18" s="102">
        <v>29.684000000000001</v>
      </c>
      <c r="D18" s="102">
        <v>-15.118</v>
      </c>
      <c r="E18" s="102">
        <v>6.0510000000000002</v>
      </c>
      <c r="F18" s="102">
        <v>84.066999999999993</v>
      </c>
      <c r="G18" s="102">
        <v>0</v>
      </c>
      <c r="H18" s="102">
        <v>0</v>
      </c>
      <c r="I18" s="6">
        <v>-0.66600000000000004</v>
      </c>
    </row>
    <row r="19" spans="1:9" ht="16.5" customHeight="1" x14ac:dyDescent="0.3">
      <c r="A19" s="46" t="s">
        <v>234</v>
      </c>
      <c r="B19" s="100">
        <v>4.1399999999999997</v>
      </c>
      <c r="C19" s="94">
        <v>-4.84</v>
      </c>
      <c r="D19" s="94">
        <v>-10.18</v>
      </c>
      <c r="E19" s="94">
        <v>28.26</v>
      </c>
      <c r="F19" s="94">
        <v>0</v>
      </c>
      <c r="G19" s="94">
        <v>0</v>
      </c>
      <c r="H19" s="94">
        <v>-7.27</v>
      </c>
      <c r="I19" s="100">
        <v>-1.84</v>
      </c>
    </row>
    <row r="20" spans="1:9" ht="16.5" customHeight="1" x14ac:dyDescent="0.3">
      <c r="A20" s="46" t="s">
        <v>235</v>
      </c>
      <c r="B20" s="6">
        <v>28418.661344094799</v>
      </c>
      <c r="C20" s="102">
        <v>16980.6256289638</v>
      </c>
      <c r="D20" s="102">
        <v>10205.302319009301</v>
      </c>
      <c r="E20" s="102">
        <v>2841.3106736294899</v>
      </c>
      <c r="F20" s="102">
        <v>-5427.9835178593003</v>
      </c>
      <c r="G20" s="102">
        <v>0</v>
      </c>
      <c r="H20" s="102">
        <v>0</v>
      </c>
      <c r="I20" s="6">
        <v>3819.4062403513899</v>
      </c>
    </row>
    <row r="21" spans="1:9" ht="16.5" customHeight="1" x14ac:dyDescent="0.3">
      <c r="A21" s="46" t="s">
        <v>236</v>
      </c>
      <c r="B21" s="100">
        <v>3003.03999999999</v>
      </c>
      <c r="C21" s="94">
        <v>-165.32</v>
      </c>
      <c r="D21" s="94">
        <v>-440.38</v>
      </c>
      <c r="E21" s="94">
        <v>7547.9199999999901</v>
      </c>
      <c r="F21" s="94">
        <v>-294.61</v>
      </c>
      <c r="G21" s="94">
        <v>-20.45</v>
      </c>
      <c r="H21" s="94">
        <v>-3624.12</v>
      </c>
      <c r="I21" s="100">
        <v>0</v>
      </c>
    </row>
    <row r="22" spans="1:9" ht="16.5" customHeight="1" x14ac:dyDescent="0.3">
      <c r="A22" s="46" t="s">
        <v>237</v>
      </c>
      <c r="B22" s="6">
        <v>152.74</v>
      </c>
      <c r="C22" s="102">
        <v>-76.12</v>
      </c>
      <c r="D22" s="102">
        <v>77.209999999999994</v>
      </c>
      <c r="E22" s="102">
        <v>119.61</v>
      </c>
      <c r="F22" s="102">
        <v>74.88</v>
      </c>
      <c r="G22" s="102">
        <v>0</v>
      </c>
      <c r="H22" s="102">
        <v>0.45</v>
      </c>
      <c r="I22" s="6">
        <v>-43.28</v>
      </c>
    </row>
    <row r="23" spans="1:9" ht="16.5" customHeight="1" x14ac:dyDescent="0.3">
      <c r="A23" s="46" t="s">
        <v>238</v>
      </c>
      <c r="B23" s="100">
        <v>67877</v>
      </c>
      <c r="C23" s="94">
        <v>42946</v>
      </c>
      <c r="D23" s="94">
        <v>6711</v>
      </c>
      <c r="E23" s="94">
        <v>33795</v>
      </c>
      <c r="F23" s="94">
        <v>-18118</v>
      </c>
      <c r="G23" s="94">
        <v>0</v>
      </c>
      <c r="H23" s="94">
        <v>0</v>
      </c>
      <c r="I23" s="100">
        <v>2543</v>
      </c>
    </row>
    <row r="24" spans="1:9" ht="16.5" customHeight="1" x14ac:dyDescent="0.3">
      <c r="A24" s="46" t="s">
        <v>239</v>
      </c>
      <c r="B24" s="6">
        <v>41.416884940000003</v>
      </c>
      <c r="C24" s="102">
        <v>3.18</v>
      </c>
      <c r="D24" s="102">
        <v>13.72388494</v>
      </c>
      <c r="E24" s="102">
        <v>11.595000000000001</v>
      </c>
      <c r="F24" s="102">
        <v>-3.1779999999999999</v>
      </c>
      <c r="G24" s="102">
        <v>0</v>
      </c>
      <c r="H24" s="102">
        <v>0.158</v>
      </c>
      <c r="I24" s="6">
        <v>15.938000000000001</v>
      </c>
    </row>
    <row r="25" spans="1:9" ht="16.5" customHeight="1" x14ac:dyDescent="0.3">
      <c r="A25" s="46" t="s">
        <v>240</v>
      </c>
      <c r="B25" s="100">
        <v>-635</v>
      </c>
      <c r="C25" s="94">
        <v>-598</v>
      </c>
      <c r="D25" s="94">
        <v>-89</v>
      </c>
      <c r="E25" s="94">
        <v>50</v>
      </c>
      <c r="F25" s="94">
        <v>0</v>
      </c>
      <c r="G25" s="94">
        <v>0</v>
      </c>
      <c r="H25" s="94">
        <v>0</v>
      </c>
      <c r="I25" s="100">
        <v>2</v>
      </c>
    </row>
    <row r="26" spans="1:9" ht="16.5" customHeight="1" x14ac:dyDescent="0.3">
      <c r="A26" s="46" t="s">
        <v>241</v>
      </c>
      <c r="B26" s="6">
        <v>144.18</v>
      </c>
      <c r="C26" s="102">
        <v>307.14999999999998</v>
      </c>
      <c r="D26" s="102">
        <v>-120.2</v>
      </c>
      <c r="E26" s="102">
        <v>-10.9</v>
      </c>
      <c r="F26" s="102">
        <v>-29.9</v>
      </c>
      <c r="G26" s="102">
        <v>0</v>
      </c>
      <c r="H26" s="102">
        <v>0</v>
      </c>
      <c r="I26" s="6">
        <v>-1.97</v>
      </c>
    </row>
    <row r="27" spans="1:9" ht="16.5" customHeight="1" x14ac:dyDescent="0.3">
      <c r="A27" s="46" t="s">
        <v>242</v>
      </c>
      <c r="B27" s="100">
        <v>853.83</v>
      </c>
      <c r="C27" s="94">
        <v>-142.47</v>
      </c>
      <c r="D27" s="94">
        <v>38.43</v>
      </c>
      <c r="E27" s="94">
        <v>-52.14</v>
      </c>
      <c r="F27" s="94">
        <v>1035.06</v>
      </c>
      <c r="G27" s="94">
        <v>0</v>
      </c>
      <c r="H27" s="94">
        <v>-22.73</v>
      </c>
      <c r="I27" s="100">
        <v>-2.31</v>
      </c>
    </row>
    <row r="28" spans="1:9" ht="16.5" customHeight="1" x14ac:dyDescent="0.3">
      <c r="A28" s="46" t="s">
        <v>243</v>
      </c>
      <c r="B28" s="6">
        <v>270.77492820999998</v>
      </c>
      <c r="C28" s="102">
        <v>17.004982290000001</v>
      </c>
      <c r="D28" s="102">
        <v>94.939928719999997</v>
      </c>
      <c r="E28" s="102">
        <v>130.99644789000001</v>
      </c>
      <c r="F28" s="102">
        <v>-7.8374001299999998</v>
      </c>
      <c r="G28" s="102">
        <v>0</v>
      </c>
      <c r="H28" s="102">
        <v>0</v>
      </c>
      <c r="I28" s="6">
        <v>35.67096944</v>
      </c>
    </row>
    <row r="29" spans="1:9" ht="16.5" customHeight="1" x14ac:dyDescent="0.3">
      <c r="A29" s="46" t="s">
        <v>244</v>
      </c>
      <c r="B29" s="100">
        <v>-155.91</v>
      </c>
      <c r="C29" s="94">
        <v>4.5999999999999996</v>
      </c>
      <c r="D29" s="94">
        <v>-141.41</v>
      </c>
      <c r="E29" s="94">
        <v>7.63</v>
      </c>
      <c r="F29" s="94">
        <v>2.73</v>
      </c>
      <c r="G29" s="94">
        <v>-5.31</v>
      </c>
      <c r="H29" s="94">
        <v>3.48</v>
      </c>
      <c r="I29" s="100">
        <v>-27.62</v>
      </c>
    </row>
    <row r="30" spans="1:9" ht="16.5" customHeight="1" x14ac:dyDescent="0.3">
      <c r="A30" s="46" t="s">
        <v>245</v>
      </c>
      <c r="B30" s="6">
        <v>92.13</v>
      </c>
      <c r="C30" s="102">
        <v>15.045999999999999</v>
      </c>
      <c r="D30" s="102">
        <v>-40.658000000000001</v>
      </c>
      <c r="E30" s="102">
        <v>118.871</v>
      </c>
      <c r="F30" s="102">
        <v>-1.129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246</v>
      </c>
      <c r="B31" s="100">
        <v>29.7317</v>
      </c>
      <c r="C31" s="94">
        <v>34.606200000000001</v>
      </c>
      <c r="D31" s="94">
        <v>-7.4381000000000004</v>
      </c>
      <c r="E31" s="94">
        <v>7.0000000000000007E-2</v>
      </c>
      <c r="F31" s="94">
        <v>2.4643999999999999</v>
      </c>
      <c r="G31" s="94">
        <v>0</v>
      </c>
      <c r="H31" s="94">
        <v>0</v>
      </c>
      <c r="I31" s="100">
        <v>2.92E-2</v>
      </c>
    </row>
    <row r="32" spans="1:9" ht="16.5" customHeight="1" x14ac:dyDescent="0.3">
      <c r="A32" s="46" t="s">
        <v>247</v>
      </c>
      <c r="B32" s="6">
        <v>10091</v>
      </c>
      <c r="C32" s="102">
        <v>7583</v>
      </c>
      <c r="D32" s="102">
        <v>-255</v>
      </c>
      <c r="E32" s="102">
        <v>2644</v>
      </c>
      <c r="F32" s="102">
        <v>-505</v>
      </c>
      <c r="G32" s="102">
        <v>24</v>
      </c>
      <c r="H32" s="102">
        <v>600</v>
      </c>
      <c r="I32" s="6">
        <v>0</v>
      </c>
    </row>
    <row r="33" spans="1:9" ht="16.5" customHeight="1" x14ac:dyDescent="0.3">
      <c r="A33" s="46" t="s">
        <v>248</v>
      </c>
      <c r="B33" s="100">
        <v>691.29</v>
      </c>
      <c r="C33" s="94">
        <v>138.30000000000001</v>
      </c>
      <c r="D33" s="94">
        <v>130.28</v>
      </c>
      <c r="E33" s="94">
        <v>183.23</v>
      </c>
      <c r="F33" s="94">
        <v>330.65</v>
      </c>
      <c r="G33" s="94">
        <v>0</v>
      </c>
      <c r="H33" s="94">
        <v>-91.16</v>
      </c>
      <c r="I33" s="100">
        <v>0</v>
      </c>
    </row>
    <row r="34" spans="1:9" ht="16.5" customHeight="1" x14ac:dyDescent="0.3">
      <c r="A34" s="46" t="s">
        <v>249</v>
      </c>
      <c r="B34" s="6">
        <v>9367.2800000000007</v>
      </c>
      <c r="C34" s="102">
        <v>2186.9299999999998</v>
      </c>
      <c r="D34" s="102">
        <v>5162.49</v>
      </c>
      <c r="E34" s="102">
        <v>1685.39</v>
      </c>
      <c r="F34" s="102">
        <v>332.47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250</v>
      </c>
      <c r="B35" s="100">
        <v>601.23</v>
      </c>
      <c r="C35" s="94">
        <v>71.08</v>
      </c>
      <c r="D35" s="94">
        <v>196.06</v>
      </c>
      <c r="E35" s="94">
        <v>124.14</v>
      </c>
      <c r="F35" s="94">
        <v>75.59</v>
      </c>
      <c r="G35" s="94">
        <v>-1.78</v>
      </c>
      <c r="H35" s="94">
        <v>36.31</v>
      </c>
      <c r="I35" s="100">
        <v>99.83</v>
      </c>
    </row>
    <row r="36" spans="1:9" ht="16.5" customHeight="1" x14ac:dyDescent="0.3">
      <c r="A36" s="46" t="s">
        <v>251</v>
      </c>
      <c r="B36" s="6">
        <v>7301.22</v>
      </c>
      <c r="C36" s="102">
        <v>1861.12</v>
      </c>
      <c r="D36" s="102">
        <v>2035.13</v>
      </c>
      <c r="E36" s="102">
        <v>3213.49</v>
      </c>
      <c r="F36" s="102">
        <v>869.14</v>
      </c>
      <c r="G36" s="102">
        <v>-5.17</v>
      </c>
      <c r="H36" s="102">
        <v>-1139.8599999999999</v>
      </c>
      <c r="I36" s="6">
        <v>467.37</v>
      </c>
    </row>
    <row r="37" spans="1:9" ht="16.5" customHeight="1" x14ac:dyDescent="0.3">
      <c r="A37" s="47" t="s">
        <v>77</v>
      </c>
      <c r="B37" s="103">
        <v>170845.859267444</v>
      </c>
      <c r="C37" s="97">
        <v>85452.990526953799</v>
      </c>
      <c r="D37" s="97">
        <v>26532.7308926693</v>
      </c>
      <c r="E37" s="97">
        <v>58460.2679645194</v>
      </c>
      <c r="F37" s="97">
        <v>-1838.6297448593</v>
      </c>
      <c r="G37" s="97">
        <v>-584.93999999999903</v>
      </c>
      <c r="H37" s="97">
        <v>-4384.6689999999999</v>
      </c>
      <c r="I37" s="103">
        <v>7208.1386282513804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cxcSf/muhA5WaaQEtgE9QC1aJiLDWl8X8gIJF3o0xqF50q2NRcm+aHTcslP6oRWpsNbC75JJ/kb0GIiK9fePYg==" saltValue="hcGER755YHjShc728+U7IA==" spinCount="100000" sheet="1" objects="1" scenarios="1"/>
  <mergeCells count="1">
    <mergeCell ref="A1:B1"/>
  </mergeCells>
  <conditionalFormatting sqref="B8:I37">
    <cfRule type="cellIs" dxfId="410" priority="6" operator="between">
      <formula>0</formula>
      <formula>0.1</formula>
    </cfRule>
    <cfRule type="cellIs" dxfId="409" priority="7" operator="lessThan">
      <formula>0</formula>
    </cfRule>
    <cfRule type="cellIs" dxfId="408" priority="8" operator="greaterThanOrEqual">
      <formula>0.1</formula>
    </cfRule>
  </conditionalFormatting>
  <conditionalFormatting sqref="A1:XFD6 A38:XFD1048576 A7 J7:XFD7 B8:XFD37">
    <cfRule type="cellIs" dxfId="407" priority="5" operator="between">
      <formula>-0.1</formula>
      <formula>0</formula>
    </cfRule>
  </conditionalFormatting>
  <conditionalFormatting sqref="B7:C7">
    <cfRule type="cellIs" dxfId="406" priority="4" operator="between">
      <formula>-0.1</formula>
      <formula>0</formula>
    </cfRule>
  </conditionalFormatting>
  <conditionalFormatting sqref="D7:I7">
    <cfRule type="cellIs" dxfId="405" priority="3" operator="between">
      <formula>-0.1</formula>
      <formula>0</formula>
    </cfRule>
  </conditionalFormatting>
  <conditionalFormatting sqref="A8:A36">
    <cfRule type="cellIs" dxfId="404" priority="2" operator="between">
      <formula>-0.1</formula>
      <formula>0</formula>
    </cfRule>
  </conditionalFormatting>
  <conditionalFormatting sqref="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I23" sqref="I23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tr">
        <f>'Table of Contents'!B17</f>
        <v>Table 1.7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Contents'!A17&amp;", "&amp;'Table of Contents'!A3</f>
        <v>UCITS: Total Net Sales of ETFs and Funds of Funds, 2018:Q1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223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178.27600000000001</v>
      </c>
      <c r="H8" s="102">
        <v>-207.40899999999999</v>
      </c>
      <c r="I8" s="102">
        <v>14.819000000000001</v>
      </c>
      <c r="J8" s="102">
        <v>370.86599999999999</v>
      </c>
      <c r="K8" s="6">
        <v>0</v>
      </c>
    </row>
    <row r="9" spans="1:11" ht="16.5" customHeight="1" x14ac:dyDescent="0.3">
      <c r="A9" s="46" t="s">
        <v>224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225</v>
      </c>
      <c r="B10" s="6">
        <v>0.7</v>
      </c>
      <c r="C10" s="102">
        <v>0.7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226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227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228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34.33</v>
      </c>
      <c r="H13" s="94">
        <v>0</v>
      </c>
      <c r="I13" s="94">
        <v>0</v>
      </c>
      <c r="J13" s="94">
        <v>0</v>
      </c>
      <c r="K13" s="100">
        <v>34.33</v>
      </c>
    </row>
    <row r="14" spans="1:11" ht="16.5" customHeight="1" x14ac:dyDescent="0.3">
      <c r="A14" s="46" t="s">
        <v>229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432.86</v>
      </c>
      <c r="H14" s="102">
        <v>41.25</v>
      </c>
      <c r="I14" s="102">
        <v>23.09</v>
      </c>
      <c r="J14" s="102">
        <v>366.38</v>
      </c>
      <c r="K14" s="6">
        <v>2.14</v>
      </c>
    </row>
    <row r="15" spans="1:11" ht="16.5" customHeight="1" x14ac:dyDescent="0.3">
      <c r="A15" s="46" t="s">
        <v>230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105.75188110000001</v>
      </c>
      <c r="H15" s="94">
        <v>-22.7566223</v>
      </c>
      <c r="I15" s="94">
        <v>18.261962830000002</v>
      </c>
      <c r="J15" s="94">
        <v>110.2465406</v>
      </c>
      <c r="K15" s="100">
        <v>0</v>
      </c>
    </row>
    <row r="16" spans="1:11" ht="16.5" customHeight="1" x14ac:dyDescent="0.3">
      <c r="A16" s="46" t="s">
        <v>231</v>
      </c>
      <c r="B16" s="6">
        <v>-13541</v>
      </c>
      <c r="C16" s="102">
        <v>-13125</v>
      </c>
      <c r="D16" s="102">
        <v>-221</v>
      </c>
      <c r="E16" s="6">
        <v>-195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232</v>
      </c>
      <c r="B17" s="100">
        <v>1619.2</v>
      </c>
      <c r="C17" s="94">
        <v>1174.481</v>
      </c>
      <c r="D17" s="94">
        <v>426.03699999999998</v>
      </c>
      <c r="E17" s="100">
        <v>18.681999999999999</v>
      </c>
      <c r="F17" s="108"/>
      <c r="G17" s="100">
        <v>424.81099999999998</v>
      </c>
      <c r="H17" s="94">
        <v>15.327999999999999</v>
      </c>
      <c r="I17" s="94">
        <v>-1.5389999999999999</v>
      </c>
      <c r="J17" s="94">
        <v>405.83600000000001</v>
      </c>
      <c r="K17" s="100">
        <v>5.1859999999999999</v>
      </c>
    </row>
    <row r="18" spans="1:11" ht="16.5" customHeight="1" x14ac:dyDescent="0.3">
      <c r="A18" s="46" t="s">
        <v>233</v>
      </c>
      <c r="B18" s="6">
        <v>0.22800000000000001</v>
      </c>
      <c r="C18" s="102">
        <v>0.22800000000000001</v>
      </c>
      <c r="D18" s="102">
        <v>0</v>
      </c>
      <c r="E18" s="6">
        <v>0</v>
      </c>
      <c r="F18" s="108"/>
      <c r="G18" s="6">
        <v>-1.601</v>
      </c>
      <c r="H18" s="102">
        <v>10.364000000000001</v>
      </c>
      <c r="I18" s="102">
        <v>-10.375</v>
      </c>
      <c r="J18" s="102">
        <v>-1.59</v>
      </c>
      <c r="K18" s="6">
        <v>0</v>
      </c>
    </row>
    <row r="19" spans="1:11" ht="16.5" customHeight="1" x14ac:dyDescent="0.3">
      <c r="A19" s="46" t="s">
        <v>234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235</v>
      </c>
      <c r="B20" s="6">
        <v>12373.7562926912</v>
      </c>
      <c r="C20" s="102">
        <v>9428.5410588787308</v>
      </c>
      <c r="D20" s="102">
        <v>815.83126277339704</v>
      </c>
      <c r="E20" s="6">
        <v>2129.3839710390798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236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-1772.99</v>
      </c>
      <c r="H21" s="94">
        <v>-4.62</v>
      </c>
      <c r="I21" s="94">
        <v>18.29</v>
      </c>
      <c r="J21" s="94">
        <v>-1786.66</v>
      </c>
      <c r="K21" s="100">
        <v>0</v>
      </c>
    </row>
    <row r="22" spans="1:11" ht="16.5" customHeight="1" x14ac:dyDescent="0.3">
      <c r="A22" s="46" t="s">
        <v>237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-2.52</v>
      </c>
      <c r="H22" s="102">
        <v>0</v>
      </c>
      <c r="I22" s="102">
        <v>0.77</v>
      </c>
      <c r="J22" s="102">
        <v>0</v>
      </c>
      <c r="K22" s="6">
        <v>-3.3</v>
      </c>
    </row>
    <row r="23" spans="1:11" ht="16.5" customHeight="1" x14ac:dyDescent="0.3">
      <c r="A23" s="46" t="s">
        <v>238</v>
      </c>
      <c r="B23" s="100">
        <v>22404</v>
      </c>
      <c r="C23" s="94">
        <v>0</v>
      </c>
      <c r="D23" s="94">
        <v>0</v>
      </c>
      <c r="E23" s="100">
        <v>0</v>
      </c>
      <c r="F23" s="108"/>
      <c r="G23" s="100">
        <v>2543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239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0.08</v>
      </c>
      <c r="H24" s="102">
        <v>0</v>
      </c>
      <c r="I24" s="102">
        <v>0</v>
      </c>
      <c r="J24" s="102">
        <v>0</v>
      </c>
      <c r="K24" s="6">
        <v>0.08</v>
      </c>
    </row>
    <row r="25" spans="1:11" ht="16.5" customHeight="1" x14ac:dyDescent="0.3">
      <c r="A25" s="46" t="s">
        <v>240</v>
      </c>
      <c r="B25" s="100">
        <v>174</v>
      </c>
      <c r="C25" s="94">
        <v>0</v>
      </c>
      <c r="D25" s="94">
        <v>0</v>
      </c>
      <c r="E25" s="100">
        <v>0</v>
      </c>
      <c r="F25" s="108"/>
      <c r="G25" s="100">
        <v>-42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241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242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-6.78</v>
      </c>
      <c r="H27" s="94">
        <v>-1.44</v>
      </c>
      <c r="I27" s="94">
        <v>-0.6</v>
      </c>
      <c r="J27" s="94">
        <v>-2.42</v>
      </c>
      <c r="K27" s="100">
        <v>-2.31</v>
      </c>
    </row>
    <row r="28" spans="1:11" ht="16.5" customHeight="1" x14ac:dyDescent="0.3">
      <c r="A28" s="46" t="s">
        <v>243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120.30647601</v>
      </c>
      <c r="H28" s="102">
        <v>0</v>
      </c>
      <c r="I28" s="102">
        <v>0</v>
      </c>
      <c r="J28" s="102">
        <v>120.30647601</v>
      </c>
      <c r="K28" s="6">
        <v>0</v>
      </c>
    </row>
    <row r="29" spans="1:11" ht="16.5" customHeight="1" x14ac:dyDescent="0.3">
      <c r="A29" s="46" t="s">
        <v>244</v>
      </c>
      <c r="B29" s="100">
        <v>-0.04</v>
      </c>
      <c r="C29" s="94">
        <v>-0.04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245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246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-0.1229</v>
      </c>
      <c r="H31" s="94">
        <v>-0.1205</v>
      </c>
      <c r="I31" s="94">
        <v>0</v>
      </c>
      <c r="J31" s="94">
        <v>-2.3999999999999998E-3</v>
      </c>
      <c r="K31" s="100">
        <v>0</v>
      </c>
    </row>
    <row r="32" spans="1:11" ht="16.5" customHeight="1" x14ac:dyDescent="0.3">
      <c r="A32" s="46" t="s">
        <v>247</v>
      </c>
      <c r="B32" s="6">
        <v>-2</v>
      </c>
      <c r="C32" s="102">
        <v>-2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248</v>
      </c>
      <c r="B33" s="100">
        <v>34</v>
      </c>
      <c r="C33" s="94">
        <v>34</v>
      </c>
      <c r="D33" s="94">
        <v>0</v>
      </c>
      <c r="E33" s="100">
        <v>0</v>
      </c>
      <c r="F33" s="108"/>
      <c r="G33" s="100">
        <v>593.51</v>
      </c>
      <c r="H33" s="94">
        <v>134.38999999999999</v>
      </c>
      <c r="I33" s="94">
        <v>-0.4</v>
      </c>
      <c r="J33" s="94">
        <v>459.52</v>
      </c>
      <c r="K33" s="100">
        <v>0</v>
      </c>
    </row>
    <row r="34" spans="1:11" ht="16.5" customHeight="1" x14ac:dyDescent="0.3">
      <c r="A34" s="46" t="s">
        <v>249</v>
      </c>
      <c r="B34" s="6">
        <v>308.66000000000003</v>
      </c>
      <c r="C34" s="102">
        <v>278.33</v>
      </c>
      <c r="D34" s="102">
        <v>0</v>
      </c>
      <c r="E34" s="6">
        <v>30.33</v>
      </c>
      <c r="F34" s="108"/>
      <c r="G34" s="6">
        <v>-3.42</v>
      </c>
      <c r="H34" s="102">
        <v>-107.26</v>
      </c>
      <c r="I34" s="102">
        <v>-91.69</v>
      </c>
      <c r="J34" s="102">
        <v>217.12</v>
      </c>
      <c r="K34" s="6">
        <v>-21.59</v>
      </c>
    </row>
    <row r="35" spans="1:11" ht="16.5" customHeight="1" x14ac:dyDescent="0.3">
      <c r="A35" s="46" t="s">
        <v>250</v>
      </c>
      <c r="B35" s="100">
        <v>-0.86</v>
      </c>
      <c r="C35" s="94">
        <v>0</v>
      </c>
      <c r="D35" s="94">
        <v>0</v>
      </c>
      <c r="E35" s="100">
        <v>0</v>
      </c>
      <c r="F35" s="108"/>
      <c r="G35" s="100">
        <v>35.54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251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1922.84</v>
      </c>
      <c r="H36" s="102">
        <v>599.84</v>
      </c>
      <c r="I36" s="102">
        <v>-101.18</v>
      </c>
      <c r="J36" s="102">
        <v>1050.47</v>
      </c>
      <c r="K36" s="6">
        <v>373.71</v>
      </c>
    </row>
    <row r="37" spans="1:11" ht="16.5" customHeight="1" x14ac:dyDescent="0.3">
      <c r="A37" s="47" t="s">
        <v>77</v>
      </c>
      <c r="B37" s="103">
        <v>23370.644292691199</v>
      </c>
      <c r="C37" s="97">
        <v>-2210.75994112127</v>
      </c>
      <c r="D37" s="97">
        <v>1020.86826277339</v>
      </c>
      <c r="E37" s="103">
        <v>1983.39597103907</v>
      </c>
      <c r="F37" s="109"/>
      <c r="G37" s="103">
        <v>4561.8714571099999</v>
      </c>
      <c r="H37" s="97">
        <v>457.56587769999999</v>
      </c>
      <c r="I37" s="97">
        <v>-130.55303717000001</v>
      </c>
      <c r="J37" s="97">
        <v>1310.0726166099901</v>
      </c>
      <c r="K37" s="103">
        <v>388.24599999999998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yTTWRzwsbEGApG+xJLV63KeR+EtD4T70jpkrxPvP+INSWuhp6uR0x6ms6usN0GcxXNrNJX5T1rnzedKJ3KpZA==" saltValue="A7k6cttSbu9tLxpaeq4pDA==" spinCount="100000" sheet="1" objects="1" scenarios="1"/>
  <mergeCells count="1">
    <mergeCell ref="A1:B1"/>
  </mergeCells>
  <conditionalFormatting sqref="B8:K37">
    <cfRule type="cellIs" dxfId="402" priority="11" operator="between">
      <formula>0</formula>
      <formula>0.1</formula>
    </cfRule>
    <cfRule type="cellIs" dxfId="401" priority="12" operator="lessThan">
      <formula>0</formula>
    </cfRule>
    <cfRule type="cellIs" dxfId="400" priority="13" operator="greaterThanOrEqual">
      <formula>0.1</formula>
    </cfRule>
  </conditionalFormatting>
  <conditionalFormatting sqref="A1:XFD6 A38:XFD1048576 A7 L7:XFD7 B8:XFD37">
    <cfRule type="cellIs" dxfId="399" priority="10" operator="between">
      <formula>-0.1</formula>
      <formula>0</formula>
    </cfRule>
  </conditionalFormatting>
  <conditionalFormatting sqref="I7:J7">
    <cfRule type="cellIs" dxfId="398" priority="3" operator="between">
      <formula>-0.1</formula>
      <formula>0</formula>
    </cfRule>
  </conditionalFormatting>
  <conditionalFormatting sqref="K7">
    <cfRule type="cellIs" dxfId="397" priority="2" operator="between">
      <formula>-0.1</formula>
      <formula>0</formula>
    </cfRule>
  </conditionalFormatting>
  <conditionalFormatting sqref="F7">
    <cfRule type="cellIs" dxfId="396" priority="7" operator="between">
      <formula>-0.1</formula>
      <formula>0</formula>
    </cfRule>
  </conditionalFormatting>
  <conditionalFormatting sqref="B7:C7">
    <cfRule type="cellIs" dxfId="395" priority="6" operator="between">
      <formula>-0.1</formula>
      <formula>0</formula>
    </cfRule>
  </conditionalFormatting>
  <conditionalFormatting sqref="D7:E7">
    <cfRule type="cellIs" dxfId="394" priority="5" operator="between">
      <formula>-0.1</formula>
      <formula>0</formula>
    </cfRule>
  </conditionalFormatting>
  <conditionalFormatting sqref="G7:H7">
    <cfRule type="cellIs" dxfId="393" priority="4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Efama_temp</cp:lastModifiedBy>
  <cp:lastPrinted>2018-03-01T13:45:57Z</cp:lastPrinted>
  <dcterms:created xsi:type="dcterms:W3CDTF">2015-09-22T14:02:58Z</dcterms:created>
  <dcterms:modified xsi:type="dcterms:W3CDTF">2018-06-01T13:20:17Z</dcterms:modified>
</cp:coreProperties>
</file>